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workbookProtection workbookAlgorithmName="SHA-512" workbookHashValue="RRla+0l4sMOo88EsGyPqFCMiEgk/DwrVNkHWsqrHg1QDjp8wY8JYYJ5n5b0PsptRtQuhQQluHFUGZ3jafoFj6Q==" workbookSaltValue="A3MI0t8xDfV2JThH+tTvhg==" workbookSpinCount="100000" lockStructure="1"/>
  <bookViews>
    <workbookView xWindow="1170" yWindow="1170" windowWidth="19485" windowHeight="15510" activeTab="6"/>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81029"/>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W39" i="22" l="1"/>
  <c r="W59" i="22" s="1"/>
  <c r="I21" i="21"/>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H57" i="20" s="1"/>
  <c r="H59"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1" i="21" l="1"/>
  <c r="H53" i="21" s="1"/>
  <c r="I24" i="20"/>
  <c r="I27" i="20" s="1"/>
  <c r="I55" i="20"/>
  <c r="K60" i="19"/>
  <c r="Y63" i="22"/>
  <c r="Y32" i="22"/>
  <c r="Y33" i="22" s="1"/>
  <c r="I36" i="21"/>
  <c r="K14" i="19"/>
  <c r="K61" i="19" s="1"/>
  <c r="K62" i="19" s="1"/>
  <c r="J60" i="19"/>
  <c r="I133" i="18"/>
  <c r="I49" i="21"/>
  <c r="I44" i="18"/>
  <c r="H61" i="19"/>
  <c r="I14" i="19"/>
  <c r="I61" i="19" s="1"/>
  <c r="H72" i="18"/>
  <c r="H60" i="19"/>
  <c r="J14" i="19"/>
  <c r="J61" i="19" s="1"/>
  <c r="I9" i="18"/>
  <c r="I42" i="20"/>
  <c r="I57" i="20" l="1"/>
  <c r="I59" i="20" s="1"/>
  <c r="I51" i="21"/>
  <c r="I53" i="21" s="1"/>
  <c r="J63" i="19"/>
  <c r="K64" i="19"/>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<sst xmlns="http://schemas.openxmlformats.org/spreadsheetml/2006/main" count="581" uniqueCount="565">
  <si>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</si>
  <si>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</si>
  <si>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</si>
  <si>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</si>
  <si>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</si>
  <si>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</si>
  <si>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</si>
  <si>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</si>
  <si>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</si>
  <si>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</si>
  <si>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</si>
  <si>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</si>
  <si>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</si>
  <si>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</si>
  <si>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</si>
  <si>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</si>
  <si>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</si>
  <si>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</si>
  <si>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</si>
  <si>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</si>
  <si>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</si>
  <si>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</si>
  <si>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</si>
  <si>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</si>
  <si>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</si>
  <si>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</si>
  <si>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</si>
  <si>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</si>
  <si>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</si>
  <si>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</si>
  <si>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</si>
  <si>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</si>
  <si>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</si>
  <si>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</si>
  <si>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</si>
  <si>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</si>
  <si>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</si>
  <si>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</si>
  <si>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</si>
  <si>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</si>
  <si>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</si>
  <si>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</si>
  <si>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</si>
  <si>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</si>
  <si>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</si>
  <si>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</si>
  <si>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</si>
  <si>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</si>
  <si>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</si>
  <si>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</si>
  <si>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</si>
  <si>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</si>
  <si>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</si>
  <si>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</si>
  <si>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</si>
  <si>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</si>
  <si>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</si>
  <si>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</si>
  <si>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</si>
  <si>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</si>
  <si>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</si>
  <si>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</si>
  <si>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</si>
  <si>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</si>
  <si>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</si>
  <si>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</si>
  <si>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</si>
  <si>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</si>
  <si>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</si>
  <si>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</si>
  <si>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</si>
  <si>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</si>
  <si>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</si>
  <si>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</si>
  <si>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</si>
  <si>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</si>
  <si>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</si>
  <si>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</si>
  <si>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</si>
  <si>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</si>
  <si>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</si>
  <si>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</si>
  <si>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</si>
  <si>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</si>
  <si>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</si>
  <si>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</si>
  <si>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</si>
  <si>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</si>
  <si>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</si>
  <si>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</si>
  <si>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</si>
  <si>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</si>
  <si>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</si>
  <si>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</si>
  <si>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</si>
  <si>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</si>
  <si>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</si>
  <si>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</si>
  <si>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</si>
  <si>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</si>
  <si>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</si>
  <si>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</si>
  <si>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</si>
  <si>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</si>
  <si>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</si>
  <si>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</si>
  <si>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</si>
  <si>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</si>
  <si>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</si>
  <si>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</si>
  <si>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</si>
  <si>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</si>
  <si>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</si>
  <si>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</si>
  <si>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</si>
  <si>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</si>
  <si>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</si>
  <si>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</si>
  <si>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</si>
  <si>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</si>
  <si>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</si>
  <si>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</si>
  <si>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</si>
  <si>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</si>
  <si>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</si>
  <si>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</si>
  <si>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</si>
  <si>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</si>
  <si>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</si>
  <si>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</si>
  <si>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</si>
  <si>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</si>
  <si>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</si>
  <si>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</si>
  <si>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</si>
  <si>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</si>
  <si>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</si>
  <si>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</si>
  <si>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</si>
  <si>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</si>
  <si>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</si>
  <si>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</si>
  <si>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</si>
  <si>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</si>
  <si>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</si>
  <si>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</si>
  <si>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</si>
  <si>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</si>
  <si>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</si>
  <si>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</si>
  <si>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</si>
  <si>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</si>
  <si>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</si>
  <si>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</si>
  <si>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</si>
  <si>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</si>
  <si>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</si>
  <si>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</si>
  <si>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</si>
  <si>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</si>
  <si>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</si>
  <si>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</si>
  <si>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</si>
  <si>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</si>
  <si>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</si>
  <si>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</si>
  <si>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</si>
  <si>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</si>
  <si>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</si>
  <si>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</si>
  <si>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</si>
  <si>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</si>
  <si>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</si>
  <si>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</si>
  <si>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</si>
  <si>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</si>
  <si>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</si>
  <si>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</si>
  <si>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</si>
  <si>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</si>
  <si>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</si>
  <si>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</si>
  <si>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</si>
  <si>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</si>
  <si>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</si>
  <si>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</si>
  <si>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</si>
  <si>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</si>
  <si>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</si>
  <si>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</si>
  <si>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</si>
  <si>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</si>
  <si>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</si>
  <si>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</si>
  <si>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</si>
  <si>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</si>
  <si>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</si>
  <si>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</si>
  <si>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</si>
  <si>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</si>
  <si>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</si>
  <si>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</si>
  <si>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</si>
  <si>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</si>
  <si>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</si>
  <si>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</si>
  <si>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</si>
  <si>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</si>
  <si>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</si>
  <si>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</si>
  <si>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</si>
  <si>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</si>
  <si>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</si>
  <si>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</si>
  <si>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</si>
  <si>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</si>
  <si>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</si>
  <si>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</si>
  <si>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</si>
  <si>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</si>
  <si>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</si>
  <si>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</si>
  <si>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</si>
  <si>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</si>
  <si>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</si>
  <si>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</si>
  <si>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</si>
  <si>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</si>
  <si>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</si>
  <si>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</si>
  <si>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</si>
  <si>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</si>
  <si>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</si>
  <si>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</si>
  <si>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</si>
  <si>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</si>
  <si>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</si>
  <si>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</si>
  <si>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</si>
  <si>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</si>
  <si>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</si>
  <si>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</si>
  <si>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</si>
  <si>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</si>
  <si>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</si>
  <si>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</si>
  <si>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</si>
  <si>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</si>
  <si>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</si>
  <si>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</si>
  <si>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</si>
  <si>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</si>
  <si>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</si>
  <si>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</si>
  <si>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</si>
  <si>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</si>
  <si>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</si>
  <si>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</si>
  <si>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</si>
  <si>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</si>
  <si>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</si>
  <si>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</si>
  <si>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</si>
  <si>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</si>
  <si>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</si>
  <si>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</si>
  <si>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</si>
  <si>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</si>
  <si>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</si>
  <si>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</si>
  <si>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</si>
  <si>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</si>
  <si>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</si>
  <si>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</si>
  <si>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</si>
  <si>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</si>
  <si>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</si>
  <si>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</si>
  <si>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</si>
  <si>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</si>
  <si>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</si>
  <si>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</si>
  <si>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</si>
  <si>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</si>
  <si>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</si>
  <si>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</si>
  <si>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</si>
  <si>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</si>
  <si>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</si>
  <si>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</si>
  <si>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</si>
  <si>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</si>
  <si>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</si>
  <si>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</si>
  <si>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</si>
  <si>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</si>
  <si>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</si>
  <si>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</si>
  <si>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</si>
  <si>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</si>
  <si>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</si>
  <si>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</si>
  <si>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</si>
  <si>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</si>
  <si>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</si>
  <si>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</si>
  <si>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</si>
  <si>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</si>
  <si>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</si>
  <si>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</si>
  <si>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</si>
  <si>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</si>
  <si>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</si>
  <si>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</si>
  <si>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</si>
  <si>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</si>
  <si>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</si>
  <si>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</si>
  <si>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</si>
  <si>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</si>
  <si>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</si>
  <si>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</si>
  <si>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</si>
  <si>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</si>
  <si>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</si>
  <si>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</si>
  <si>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</si>
  <si>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</si>
  <si>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</si>
  <si>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</si>
  <si>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</si>
  <si>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</si>
  <si>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</si>
  <si>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</si>
  <si>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</si>
  <si>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</si>
  <si>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</si>
  <si>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</si>
  <si>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</si>
  <si>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</si>
  <si>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</si>
  <si>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</si>
  <si>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</si>
  <si>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</si>
  <si>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</si>
  <si>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</si>
  <si>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</si>
  <si>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</si>
  <si>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</si>
  <si>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</si>
  <si>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</si>
  <si>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</si>
  <si>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</si>
  <si>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</si>
  <si>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</si>
  <si>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</si>
  <si>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</si>
  <si>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</si>
  <si>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</si>
  <si>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</si>
  <si>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</si>
  <si>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</si>
  <si>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</si>
  <si>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</si>
  <si>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</si>
  <si>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</si>
  <si>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</si>
  <si>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</si>
  <si>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</si>
  <si>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</si>
  <si>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</si>
  <si>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</si>
  <si>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</si>
  <si>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</si>
  <si>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</si>
  <si>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</si>
  <si>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</si>
  <si>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</si>
  <si>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</si>
  <si>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</si>
  <si>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</si>
  <si>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</si>
  <si>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</si>
  <si>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</si>
  <si>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</si>
  <si>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</si>
  <si>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</si>
  <si>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</si>
  <si>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</si>
  <si>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</si>
  <si>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</si>
  <si>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</si>
  <si>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</si>
  <si>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</si>
  <si>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</si>
  <si>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</si>
  <si>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</si>
  <si>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</si>
  <si>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</si>
  <si>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</si>
  <si>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</si>
  <si>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</si>
  <si>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</si>
  <si>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</si>
  <si>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</si>
  <si>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</si>
  <si>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</si>
  <si>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</si>
  <si>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</si>
  <si>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</si>
  <si>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</si>
  <si>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</si>
  <si>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</si>
  <si>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</si>
  <si>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</si>
  <si>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</si>
  <si>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</si>
  <si>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</si>
  <si>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</si>
  <si>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</si>
  <si>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</si>
  <si>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</si>
  <si>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</si>
  <si>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</si>
  <si>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</si>
  <si>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</si>
  <si>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</si>
  <si>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</si>
  <si>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</si>
  <si>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</si>
  <si>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</si>
  <si>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</si>
  <si>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</si>
  <si>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</si>
  <si>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</si>
  <si>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</si>
  <si>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</si>
  <si>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</si>
  <si>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</si>
  <si>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</si>
  <si>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</si>
  <si>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</si>
  <si>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</si>
  <si>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</si>
  <si>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</si>
  <si>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</si>
  <si>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</si>
  <si>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</si>
  <si>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</si>
  <si>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</si>
  <si>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</si>
  <si>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</si>
  <si>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</si>
  <si>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</si>
  <si>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</si>
  <si>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</si>
  <si>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</si>
  <si>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</si>
  <si>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</si>
  <si>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</si>
  <si>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</si>
  <si>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</si>
  <si>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</si>
  <si>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</si>
  <si>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</si>
  <si>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</si>
  <si>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</si>
  <si>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</si>
  <si>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</si>
  <si>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</si>
  <si>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</si>
  <si>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</si>
  <si>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</si>
  <si>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</si>
  <si>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</si>
  <si>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</si>
  <si>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</si>
  <si>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</si>
  <si>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</si>
  <si>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</si>
  <si>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</si>
  <si>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</si>
  <si>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</si>
  <si>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</si>
  <si>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</si>
  <si>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</si>
  <si>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</si>
  <si>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</si>
  <si>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</si>
  <si>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</si>
  <si>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</si>
  <si>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</si>
  <si>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</si>
  <si>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</si>
  <si>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</si>
  <si>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</si>
  <si>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</si>
  <si>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</si>
  <si>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</si>
  <si>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</si>
  <si>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03311953</t>
  </si>
  <si>
    <t>060032302</t>
  </si>
  <si>
    <t>05951496767</t>
  </si>
  <si>
    <t>1271</t>
  </si>
  <si>
    <t>ILIRIJA d.d.</t>
  </si>
  <si>
    <t>TINA UJEVIĆA 7</t>
  </si>
  <si>
    <t>BIOGRAD NA MORU</t>
  </si>
  <si>
    <t>HRVATSKA</t>
  </si>
  <si>
    <t>74780000VOGH8Q3K5K76</t>
  </si>
  <si>
    <t>ilirija@zd.t-com.hr</t>
  </si>
  <si>
    <t>www.ilirijabiograd.com</t>
  </si>
  <si>
    <t>KN</t>
  </si>
  <si>
    <t>RN</t>
  </si>
  <si>
    <t>ZORKA STRPIĆ</t>
  </si>
  <si>
    <t>023/383178</t>
  </si>
  <si>
    <t>zorkas@ilirijabiograd.com</t>
  </si>
  <si>
    <t>UHY RUDAN d.o.o. ZAGREB</t>
  </si>
  <si>
    <t>Submitter:ILIRIJA d.d. BIOGRAD NA MORU</t>
  </si>
  <si>
    <t>Submitter: ILIRIJA d.d. BIOGRAD NA MORU</t>
  </si>
  <si>
    <t>Submitter: ILIRIJA d.d.  BIOGRAD NA MORU</t>
  </si>
  <si>
    <t>balance as at 31/03/2024</t>
  </si>
  <si>
    <t>for the period 01/01/2024 to 31/03/2024</t>
  </si>
  <si>
    <t>TFI</t>
  </si>
  <si>
    <t xml:space="preserve">"NOTES TO THE FINANCIAL STATEMENTS QFS-ENT
(made for quarterly periods)
Name of the issuer: ILIRIJA d.d. BIOGRAD NA MORU
PIN: 05951496767
Reporting period: 01/01–31/03 2024
</t>
  </si>
  <si>
    <t>A. Notes on the Company’s financial position</t>
  </si>
  <si>
    <t>Non-current assets</t>
  </si>
  <si>
    <t>The non-current asset value amounted to EUR 58,215,544.31, constituting a decrease of EUR 272,730.54 compared to the value as at 31 December 2023, when it amounted to EUR 58,488,274.85. An amount of EUR 503,081.52 was invested in all sectors of the Company during the reporting period of 2024.</t>
  </si>
  <si>
    <t>Current assets</t>
  </si>
  <si>
    <t>The current asset value amounted to EUR 13,523,930.85 and increased by EUR 452,015.58 or 3.46% compared to the value as at 31 December 2023, when it amounted to EUR 13,071,915.27. The largest portion of the increase in current assets was achieved by cash inflows from customers.</t>
  </si>
  <si>
    <t>Short-term liabilities</t>
  </si>
  <si>
    <t xml:space="preserve">Short-term liabilities amounted to EUR 6,249,211.12, recording a decrease of EUR 184,867.40, or 2.87% compared to the balance as at 31 December 2023, when they amounted to EUR 6,434,078.52. </t>
  </si>
  <si>
    <t>Non-current liabilities</t>
  </si>
  <si>
    <t>Non-current liabilities amounted to EUR 12,337,168.41, recording an increase of EUR 325,323.44, or 2.71% compared to the balance as at 31 December 2023, when they amounted to EUR 12,011,844.97.</t>
  </si>
  <si>
    <t xml:space="preserve">Equity and reserves </t>
  </si>
  <si>
    <t xml:space="preserve">Equity and reserves equalled EUR 53,153,095.63, which represents an increase of EUR 38,829.00 compared to the balance as at 31 December 2023, when they amounted to EUR 53,114,266.63. </t>
  </si>
  <si>
    <t>Note – total revenue, expenses and operating profit</t>
  </si>
  <si>
    <t>Total revenue</t>
  </si>
  <si>
    <t>Total revenue generated as at 31 March 2024 amounted to EUR 4,976,525.27, representing an increase of 14.50% of the total revenue as at 31 March 2023, when it amounted to EUR 4,346,397.41.</t>
  </si>
  <si>
    <t xml:space="preserve">Total expenses </t>
  </si>
  <si>
    <t>Total expenses as at 31 March 2024 amounted to EUR 4,937,696.27, representing an increase of 8.74% of the total expenses as at 31 March 2023, when it amounted to EUR 4,540,830.40.</t>
  </si>
  <si>
    <t>Operating profit</t>
  </si>
  <si>
    <t>The operating profit generated as at 31 March 2024  amounted to EUR 969,353.96, constituting an increase of 45.61% of the operating profit generated as at 31 March 2023,  when it amounted to EUR 665,721.53.</t>
  </si>
  <si>
    <t xml:space="preserve">B. The last revised annual statements of the Company are available on the website of ILIRIJA d.d. </t>
  </si>
  <si>
    <t>https://ilirijabiograd.com/izvjesca-o-poslovanju, Zagreb Stock Exchange (Zagrebačka burza d.d.) and the Croatian Financial Services Supervisory Agency within the framework of the central storage of regulated information.</t>
  </si>
  <si>
    <t>C. Statement on the application of the same accounting policies during the preparation of the statement as at 31 March 2024 and the last revised annual statement as at 31 December 2023.</t>
  </si>
  <si>
    <t xml:space="preserve">D. In the observed reporting period of 2024, operating revenue in the amount of EUR 4,976,519.69 was generated, which constitutes a 14.50% increase compared to the same period of the previous year, when it amounted to EUR 4,346,282.86. The Company’s business activities are seasonal. The Company generates most of its revenue in summer. The Company generates revenue in the hotel, nautical, camping and real-estate sectors and the destination management company DMC Ilirija Travel. The hotel sector generates most of its revenue in summer. </t>
  </si>
  <si>
    <t xml:space="preserve"> In the observed reporting period of 2024, the hotel sector generated revenue in the amount of EUR 506,085.06, which constitutes an increase of EUR 152,660.23, or 43.20% compared to the same period of the previous year, when it amounted to EUR 353,424.83.</t>
  </si>
  <si>
    <t>In the observed reporting period of 2024, the nautical sector generated revenue in the amount of EUR 2,171,513.52, constituting an increase of EUR 130,287.81, or 6.39% compared to the same period of 2023, when it amounted to EUR 2,041,225.71. The majority of the revenue was generated by annual berth fees.</t>
  </si>
  <si>
    <t xml:space="preserve"> In the observed reporting period of 2024, the camping sector generated revenue in the amount of EUR 1,469,566.75, constituting an increase of EUR 179,823.97, or 13.95% compared to the same period of the previous year, when it amounted to EUR 1,289,742.78. The most significant revenue was realised from mobile homes, fixed-lease camping pitches and plots.</t>
  </si>
  <si>
    <t>In the reporting period of 2024, revenue from the real estate sector, i.e. the City Galleria Business and Shopping Centre amounted to EUR 500,709.28, representing an increase of EUR 23,894.53, or 5.02% compared to the same period of the previous year, when it amounted to EUR 476,814.75.</t>
  </si>
  <si>
    <t>. In the period observed, i.e. as at 31 March 2023, the Company did not receive any grants.</t>
  </si>
  <si>
    <t xml:space="preserve">As at 31 March 2024, the operating costs amounted to EUR 4,007,165.731, recording an increase of EUR 326,604.40, or 8.87% compared to the same period of 2023, when they amounted to EUR 3,680,561.33. Financial expenses in the reporting period amounted to EUR 120,709.19, and they have increased by 1.25% compared to the same period of the previous year, when they amounted to EUR 119,219.88. The depreciation charge for the reporting period of 2024 amounted to EUR 809,821.35, which is a 9.28% increase compared to the same period of 2023, when it amounted to EUR 741,049.19. </t>
  </si>
  <si>
    <t xml:space="preserve">Total expenses amounted to EUR 4,937,696.27, recording an increase of 8.74% compared to the same period of the previous year, when they amounted to EUR 4,540,830.40. Operating profit, i.e. profit from business activities, for the reporting period of 2024 amounted to EUR 969,353.96, which is an increase of 45.61% compared to the same period of the previous year, when it amounted to EUR 665,721.53. EBITDA, i.e. earnings before depreciation, interest and taxes, was generated in the amount EUR 969,359.54, and showed a 45.59% increase compared to the same period of the previous year. EBIT, i.e. earnings before financing expenses, has been generated in the amount of EUR 159,538.19.  In the period observed, a profit in the amount of EUR 38,829.00 was generated. </t>
  </si>
  <si>
    <t xml:space="preserve">Additional clarifications of individual items can be found in the Company comments, which comprise an integral part of the statement as at 31 March 2024.  </t>
  </si>
  <si>
    <t>E. There were no significant changes.</t>
  </si>
  <si>
    <t xml:space="preserve"> F. Point 1 ILIRIJA d.d. BIOGRAD NA MORU, Tina Ujevića 7, 23210 Biograd na Moru, Croatia, Company Reg. No: 060032302, PIN:05951496767. </t>
  </si>
  <si>
    <t xml:space="preserve">Point 2 There has been no change in the accounting policies compared to the last revised annual statement. </t>
  </si>
  <si>
    <t xml:space="preserve">Point 3 Point 3 does not apply to our Company and is not used. </t>
  </si>
  <si>
    <t>Point 4 The majority of the revenue was generated on the domestic market in the amount of EUR 4,615,699.12 and the foreign market in the amount of EUR 227,100.59, while other revenue was generated in the amount of EUR 133,719.98.  Operating revenues were generated as follows; the hotel sector EUR 506,085.06, the nautical sector EUR 2,171,513.52, the camping sector EUR 1,469,566.75, City Galleria EUR 500,709.28. Revenue from other activities, i.e. profit centres, including Ilirija Travel, and hospitality, has been realised in the amount of EUR 328,645.08. Total expenses amounted to EUR 4,937,696.27. Operating expenses amounted to EUR 4,007,165.73. Most of them were incurred in connection to the cost of raw material, other materials and energy, accounting for EUR 482,178.70; outsourcing costs, accounting for EUR 968,216.94; other operating costs, accounting for EUR 1,794,693.05; and staff costs, accounting for EUR 762,077.04.</t>
  </si>
  <si>
    <t>Point 5 Long-term loans which will become due in the period from 2026 to 2034 amount to EUR 8,536,188.51. Securing payment of mortgages on property.</t>
  </si>
  <si>
    <t xml:space="preserve"> Point 6 Average number of employees in the period from 01/01-31/ 03/ 2024 was 307.</t>
  </si>
  <si>
    <t>Point 7 The employee cost presented in the income statement amounted to EUR 1,794,693.05 (net salary being EUR 1,083,794.33, contributions from salaries being EUR 301,967.94, the salary tax and surtax being EUR 153,919.38, and the contributions to salaries being EUR 255,011.40). Due to the restrictions of the form, which does not include Other Employee Costs, e.g. travel expenses, severance pay, etc., this amount is supplemented by said costs of EUR 73.187,15, which brings the total employee cost to EUR 1,867,880.20. The Company does not capitalise the salary costs.</t>
  </si>
  <si>
    <t>Point 8 and 9 do not apply to our Company and are not used.</t>
  </si>
  <si>
    <t xml:space="preserve">Point 10 As at 31 March 2024, he share capital of the Company amounted to EUR 30,420,000.00, and it is divided into 2,413,488 no-par-value ordinary shares. </t>
  </si>
  <si>
    <t>Points 11 to 17 do not apply to our Company. There was no consolidation.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</si>
</sst>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3">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2"/>
      <name val="Arial"/>
      <family val="2"/>
      <charset val="238"/>
    </font>
    <font>
      <sz val="16"/>
      <name val="Arial"/>
      <family val="2"/>
      <charset val="238"/>
    </font>
    <font>
      <b/>
      <sz val="16"/>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3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0" fontId="2" fillId="0" borderId="0" xfId="0" applyFont="1" applyAlignment="1">
      <alignment horizontal="left" wrapText="1"/>
    </xf>
    <xf numFmtId="0" fontId="0" fillId="0" borderId="0" xfId="0" applyAlignment="1">
      <alignment horizontal="left"/>
    </xf>
    <xf numFmtId="0" fontId="40" fillId="0" borderId="0" xfId="0" applyFont="1" applyAlignment="1">
      <alignment horizontal="left"/>
    </xf>
    <xf numFmtId="0" fontId="41" fillId="0" borderId="0" xfId="0" applyFont="1" applyAlignment="1">
      <alignment vertical="top" wrapText="1"/>
    </xf>
    <xf numFmtId="0" fontId="41" fillId="0" borderId="0" xfId="0" applyFont="1" applyAlignment="1">
      <alignment vertical="top"/>
    </xf>
    <xf numFmtId="0" fontId="42" fillId="0" borderId="0" xfId="0" applyFont="1" applyAlignment="1">
      <alignment vertical="top"/>
    </xf>
    <xf numFmtId="0" fontId="42" fillId="0" borderId="0" xfId="0" applyFont="1" applyAlignment="1">
      <alignment vertical="top" wrapText="1"/>
    </xf>
    <xf numFmtId="0" fontId="41" fillId="0" borderId="0" xfId="0" applyFont="1" applyAlignment="1">
      <alignment horizontal="left"/>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opLeftCell="A16" workbookViewId="0">
      <selection activeCell="E29" sqref="E29:F29"/>
    </sheetView>
  </sheetViews>
  <sheetFormatPr defaultColWidth="9.140625" defaultRowHeight="15"/>
  <cols>
    <col min="1" max="8" width="9.140625" style="62"/>
    <col min="9" max="9" width="15.28515625" style="62" customWidth="1"/>
    <col min="10" max="16384" width="9.140625" style="62"/>
  </cols>
  <sheetData>
    <row r="1" spans="1:14" ht="15.75">
      <c r="A1" s="131" t="s">
        <v>0</v>
      </c>
      <c r="B1" s="132"/>
      <c r="C1" s="132"/>
      <c r="D1" s="60"/>
      <c r="E1" s="60"/>
      <c r="F1" s="60"/>
      <c r="G1" s="60"/>
      <c r="H1" s="60"/>
      <c r="I1" s="60"/>
      <c r="J1" s="61"/>
    </row>
    <row r="2" spans="1:14" ht="14.45" customHeight="1">
      <c r="A2" s="133" t="s">
        <v>1</v>
      </c>
      <c r="B2" s="134"/>
      <c r="C2" s="134"/>
      <c r="D2" s="134"/>
      <c r="E2" s="134"/>
      <c r="F2" s="134"/>
      <c r="G2" s="134"/>
      <c r="H2" s="134"/>
      <c r="I2" s="134"/>
      <c r="J2" s="135"/>
      <c r="N2" s="107" t="s">
        <v>387</v>
      </c>
    </row>
    <row r="3" spans="1:14">
      <c r="A3" s="63"/>
      <c r="B3" s="64"/>
      <c r="C3" s="64"/>
      <c r="D3" s="64"/>
      <c r="E3" s="64"/>
      <c r="F3" s="64"/>
      <c r="G3" s="64"/>
      <c r="H3" s="64"/>
      <c r="I3" s="64"/>
      <c r="J3" s="65"/>
      <c r="N3" s="107" t="s">
        <v>388</v>
      </c>
    </row>
    <row r="4" spans="1:14" ht="33.6" customHeight="1">
      <c r="A4" s="136" t="s">
        <v>2</v>
      </c>
      <c r="B4" s="137"/>
      <c r="C4" s="137"/>
      <c r="D4" s="137"/>
      <c r="E4" s="138">
        <v>45292</v>
      </c>
      <c r="F4" s="139"/>
      <c r="G4" s="66" t="s">
        <v>3</v>
      </c>
      <c r="H4" s="138">
        <v>45382</v>
      </c>
      <c r="I4" s="139"/>
      <c r="J4" s="67"/>
      <c r="N4" s="107" t="s">
        <v>389</v>
      </c>
    </row>
    <row r="5" spans="1:14" s="68" customFormat="1" ht="10.15" customHeight="1">
      <c r="A5" s="140"/>
      <c r="B5" s="141"/>
      <c r="C5" s="141"/>
      <c r="D5" s="141"/>
      <c r="E5" s="141"/>
      <c r="F5" s="141"/>
      <c r="G5" s="141"/>
      <c r="H5" s="141"/>
      <c r="I5" s="141"/>
      <c r="J5" s="142"/>
      <c r="N5" s="107" t="s">
        <v>390</v>
      </c>
    </row>
    <row r="6" spans="1:14" ht="20.45" customHeight="1">
      <c r="A6" s="69"/>
      <c r="B6" s="70" t="s">
        <v>4</v>
      </c>
      <c r="C6" s="71"/>
      <c r="D6" s="71"/>
      <c r="E6" s="120">
        <v>2024</v>
      </c>
      <c r="F6" s="72"/>
      <c r="G6" s="66"/>
      <c r="H6" s="72"/>
      <c r="I6" s="73"/>
      <c r="J6" s="74"/>
      <c r="N6" s="107"/>
    </row>
    <row r="7" spans="1:14" s="76" customFormat="1" ht="10.9" customHeight="1">
      <c r="A7" s="69"/>
      <c r="B7" s="71"/>
      <c r="C7" s="71"/>
      <c r="D7" s="71"/>
      <c r="E7" s="75"/>
      <c r="F7" s="75"/>
      <c r="G7" s="66"/>
      <c r="H7" s="72"/>
      <c r="I7" s="73"/>
      <c r="J7" s="74"/>
    </row>
    <row r="8" spans="1:14" ht="20.45" customHeight="1">
      <c r="A8" s="69"/>
      <c r="B8" s="70" t="s">
        <v>5</v>
      </c>
      <c r="C8" s="71"/>
      <c r="D8" s="71"/>
      <c r="E8" s="120" t="s">
        <v>387</v>
      </c>
      <c r="F8" s="72"/>
      <c r="G8" s="66"/>
      <c r="H8" s="72"/>
      <c r="I8" s="73"/>
      <c r="J8" s="74"/>
    </row>
    <row r="9" spans="1:14" s="76" customFormat="1" ht="10.9" customHeight="1">
      <c r="A9" s="69"/>
      <c r="B9" s="71"/>
      <c r="C9" s="71"/>
      <c r="D9" s="71"/>
      <c r="E9" s="75"/>
      <c r="F9" s="75"/>
      <c r="G9" s="66"/>
      <c r="H9" s="75"/>
      <c r="I9" s="77"/>
      <c r="J9" s="74"/>
    </row>
    <row r="10" spans="1:14" ht="37.9" customHeight="1">
      <c r="A10" s="150" t="s">
        <v>6</v>
      </c>
      <c r="B10" s="151"/>
      <c r="C10" s="151"/>
      <c r="D10" s="151"/>
      <c r="E10" s="151"/>
      <c r="F10" s="151"/>
      <c r="G10" s="151"/>
      <c r="H10" s="151"/>
      <c r="I10" s="151"/>
      <c r="J10" s="78"/>
    </row>
    <row r="11" spans="1:14" ht="24.6" customHeight="1">
      <c r="A11" s="152" t="s">
        <v>7</v>
      </c>
      <c r="B11" s="153"/>
      <c r="C11" s="145" t="s">
        <v>500</v>
      </c>
      <c r="D11" s="146"/>
      <c r="E11" s="79"/>
      <c r="F11" s="154" t="s">
        <v>8</v>
      </c>
      <c r="G11" s="144"/>
      <c r="H11" s="155" t="s">
        <v>507</v>
      </c>
      <c r="I11" s="156"/>
      <c r="J11" s="80"/>
    </row>
    <row r="12" spans="1:14" ht="14.45" customHeight="1">
      <c r="A12" s="81"/>
      <c r="B12" s="82"/>
      <c r="C12" s="82"/>
      <c r="D12" s="82"/>
      <c r="E12" s="148"/>
      <c r="F12" s="148"/>
      <c r="G12" s="148"/>
      <c r="H12" s="148"/>
      <c r="I12" s="83"/>
      <c r="J12" s="80"/>
    </row>
    <row r="13" spans="1:14" ht="21" customHeight="1">
      <c r="A13" s="143" t="s">
        <v>9</v>
      </c>
      <c r="B13" s="144"/>
      <c r="C13" s="145" t="s">
        <v>501</v>
      </c>
      <c r="D13" s="146"/>
      <c r="E13" s="147"/>
      <c r="F13" s="148"/>
      <c r="G13" s="148"/>
      <c r="H13" s="148"/>
      <c r="I13" s="83"/>
      <c r="J13" s="80"/>
    </row>
    <row r="14" spans="1:14" ht="10.9" customHeight="1">
      <c r="A14" s="79"/>
      <c r="B14" s="83"/>
      <c r="C14" s="82"/>
      <c r="D14" s="82"/>
      <c r="E14" s="149"/>
      <c r="F14" s="149"/>
      <c r="G14" s="149"/>
      <c r="H14" s="149"/>
      <c r="I14" s="82"/>
      <c r="J14" s="84"/>
    </row>
    <row r="15" spans="1:14" ht="22.9" customHeight="1">
      <c r="A15" s="143" t="s">
        <v>10</v>
      </c>
      <c r="B15" s="144"/>
      <c r="C15" s="145" t="s">
        <v>502</v>
      </c>
      <c r="D15" s="146"/>
      <c r="E15" s="163"/>
      <c r="F15" s="164"/>
      <c r="G15" s="85" t="s">
        <v>11</v>
      </c>
      <c r="H15" s="155" t="s">
        <v>508</v>
      </c>
      <c r="I15" s="156"/>
      <c r="J15" s="86"/>
    </row>
    <row r="16" spans="1:14" ht="10.9" customHeight="1">
      <c r="A16" s="79"/>
      <c r="B16" s="83"/>
      <c r="C16" s="82"/>
      <c r="D16" s="82"/>
      <c r="E16" s="149"/>
      <c r="F16" s="149"/>
      <c r="G16" s="149"/>
      <c r="H16" s="149"/>
      <c r="I16" s="82"/>
      <c r="J16" s="84"/>
    </row>
    <row r="17" spans="1:10" ht="22.9" customHeight="1">
      <c r="A17" s="87"/>
      <c r="B17" s="85" t="s">
        <v>12</v>
      </c>
      <c r="C17" s="145" t="s">
        <v>503</v>
      </c>
      <c r="D17" s="146"/>
      <c r="E17" s="88"/>
      <c r="F17" s="88"/>
      <c r="G17" s="88"/>
      <c r="H17" s="88"/>
      <c r="I17" s="88"/>
      <c r="J17" s="86"/>
    </row>
    <row r="18" spans="1:10">
      <c r="A18" s="157"/>
      <c r="B18" s="158"/>
      <c r="C18" s="149"/>
      <c r="D18" s="149"/>
      <c r="E18" s="149"/>
      <c r="F18" s="149"/>
      <c r="G18" s="149"/>
      <c r="H18" s="149"/>
      <c r="I18" s="82"/>
      <c r="J18" s="84"/>
    </row>
    <row r="19" spans="1:10">
      <c r="A19" s="152" t="s">
        <v>13</v>
      </c>
      <c r="B19" s="159"/>
      <c r="C19" s="160" t="s">
        <v>504</v>
      </c>
      <c r="D19" s="161"/>
      <c r="E19" s="161"/>
      <c r="F19" s="161"/>
      <c r="G19" s="161"/>
      <c r="H19" s="161"/>
      <c r="I19" s="161"/>
      <c r="J19" s="162"/>
    </row>
    <row r="20" spans="1:10">
      <c r="A20" s="81"/>
      <c r="B20" s="82"/>
      <c r="C20" s="89"/>
      <c r="D20" s="82"/>
      <c r="E20" s="149"/>
      <c r="F20" s="149"/>
      <c r="G20" s="149"/>
      <c r="H20" s="149"/>
      <c r="I20" s="82"/>
      <c r="J20" s="84"/>
    </row>
    <row r="21" spans="1:10">
      <c r="A21" s="152" t="s">
        <v>14</v>
      </c>
      <c r="B21" s="159"/>
      <c r="C21" s="155">
        <v>23210</v>
      </c>
      <c r="D21" s="156"/>
      <c r="E21" s="149"/>
      <c r="F21" s="149"/>
      <c r="G21" s="160" t="s">
        <v>506</v>
      </c>
      <c r="H21" s="161"/>
      <c r="I21" s="161"/>
      <c r="J21" s="162"/>
    </row>
    <row r="22" spans="1:10">
      <c r="A22" s="81"/>
      <c r="B22" s="82"/>
      <c r="C22" s="82"/>
      <c r="D22" s="82"/>
      <c r="E22" s="149"/>
      <c r="F22" s="149"/>
      <c r="G22" s="149"/>
      <c r="H22" s="149"/>
      <c r="I22" s="82"/>
      <c r="J22" s="84"/>
    </row>
    <row r="23" spans="1:10">
      <c r="A23" s="152" t="s">
        <v>15</v>
      </c>
      <c r="B23" s="159"/>
      <c r="C23" s="160" t="s">
        <v>505</v>
      </c>
      <c r="D23" s="161"/>
      <c r="E23" s="161"/>
      <c r="F23" s="161"/>
      <c r="G23" s="161"/>
      <c r="H23" s="161"/>
      <c r="I23" s="161"/>
      <c r="J23" s="162"/>
    </row>
    <row r="24" spans="1:10">
      <c r="A24" s="81"/>
      <c r="B24" s="82"/>
      <c r="C24" s="82"/>
      <c r="D24" s="82"/>
      <c r="E24" s="149"/>
      <c r="F24" s="149"/>
      <c r="G24" s="149"/>
      <c r="H24" s="149"/>
      <c r="I24" s="82"/>
      <c r="J24" s="84"/>
    </row>
    <row r="25" spans="1:10">
      <c r="A25" s="152" t="s">
        <v>16</v>
      </c>
      <c r="B25" s="159"/>
      <c r="C25" s="166" t="s">
        <v>509</v>
      </c>
      <c r="D25" s="167"/>
      <c r="E25" s="167"/>
      <c r="F25" s="167"/>
      <c r="G25" s="167"/>
      <c r="H25" s="167"/>
      <c r="I25" s="167"/>
      <c r="J25" s="168"/>
    </row>
    <row r="26" spans="1:10">
      <c r="A26" s="81"/>
      <c r="B26" s="82"/>
      <c r="C26" s="89"/>
      <c r="D26" s="82"/>
      <c r="E26" s="149"/>
      <c r="F26" s="149"/>
      <c r="G26" s="149"/>
      <c r="H26" s="149"/>
      <c r="I26" s="82"/>
      <c r="J26" s="84"/>
    </row>
    <row r="27" spans="1:10">
      <c r="A27" s="152" t="s">
        <v>17</v>
      </c>
      <c r="B27" s="159"/>
      <c r="C27" s="166" t="s">
        <v>510</v>
      </c>
      <c r="D27" s="167"/>
      <c r="E27" s="167"/>
      <c r="F27" s="167"/>
      <c r="G27" s="167"/>
      <c r="H27" s="167"/>
      <c r="I27" s="167"/>
      <c r="J27" s="168"/>
    </row>
    <row r="28" spans="1:10" ht="13.9" customHeight="1">
      <c r="A28" s="81"/>
      <c r="B28" s="82"/>
      <c r="C28" s="89"/>
      <c r="D28" s="82"/>
      <c r="E28" s="149"/>
      <c r="F28" s="149"/>
      <c r="G28" s="149"/>
      <c r="H28" s="149"/>
      <c r="I28" s="82"/>
      <c r="J28" s="84"/>
    </row>
    <row r="29" spans="1:10" ht="22.9" customHeight="1">
      <c r="A29" s="143" t="s">
        <v>18</v>
      </c>
      <c r="B29" s="159"/>
      <c r="C29" s="121">
        <v>301</v>
      </c>
      <c r="D29" s="91"/>
      <c r="E29" s="165"/>
      <c r="F29" s="165"/>
      <c r="G29" s="165"/>
      <c r="H29" s="165"/>
      <c r="I29" s="92"/>
      <c r="J29" s="93"/>
    </row>
    <row r="30" spans="1:10">
      <c r="A30" s="81"/>
      <c r="B30" s="82"/>
      <c r="C30" s="82"/>
      <c r="D30" s="82"/>
      <c r="E30" s="149"/>
      <c r="F30" s="149"/>
      <c r="G30" s="149"/>
      <c r="H30" s="149"/>
      <c r="I30" s="92"/>
      <c r="J30" s="93"/>
    </row>
    <row r="31" spans="1:10">
      <c r="A31" s="152" t="s">
        <v>19</v>
      </c>
      <c r="B31" s="159"/>
      <c r="C31" s="122" t="s">
        <v>511</v>
      </c>
      <c r="D31" s="169" t="s">
        <v>20</v>
      </c>
      <c r="E31" s="170"/>
      <c r="F31" s="170"/>
      <c r="G31" s="170"/>
      <c r="H31" s="82"/>
      <c r="I31" s="94" t="s">
        <v>21</v>
      </c>
      <c r="J31" s="95" t="s">
        <v>22</v>
      </c>
    </row>
    <row r="32" spans="1:10">
      <c r="A32" s="152"/>
      <c r="B32" s="159"/>
      <c r="C32" s="96"/>
      <c r="D32" s="66"/>
      <c r="E32" s="164"/>
      <c r="F32" s="164"/>
      <c r="G32" s="164"/>
      <c r="H32" s="164"/>
      <c r="I32" s="92"/>
      <c r="J32" s="93"/>
    </row>
    <row r="33" spans="1:10">
      <c r="A33" s="152" t="s">
        <v>23</v>
      </c>
      <c r="B33" s="159"/>
      <c r="C33" s="121" t="s">
        <v>512</v>
      </c>
      <c r="D33" s="169" t="s">
        <v>24</v>
      </c>
      <c r="E33" s="170"/>
      <c r="F33" s="170"/>
      <c r="G33" s="170"/>
      <c r="H33" s="88"/>
      <c r="I33" s="94" t="s">
        <v>25</v>
      </c>
      <c r="J33" s="95" t="s">
        <v>26</v>
      </c>
    </row>
    <row r="34" spans="1:10">
      <c r="A34" s="81"/>
      <c r="B34" s="82"/>
      <c r="C34" s="82"/>
      <c r="D34" s="82"/>
      <c r="E34" s="149"/>
      <c r="F34" s="149"/>
      <c r="G34" s="149"/>
      <c r="H34" s="149"/>
      <c r="I34" s="82"/>
      <c r="J34" s="84"/>
    </row>
    <row r="35" spans="1:10">
      <c r="A35" s="169" t="s">
        <v>27</v>
      </c>
      <c r="B35" s="170"/>
      <c r="C35" s="170"/>
      <c r="D35" s="170"/>
      <c r="E35" s="170" t="s">
        <v>28</v>
      </c>
      <c r="F35" s="170"/>
      <c r="G35" s="170"/>
      <c r="H35" s="170"/>
      <c r="I35" s="170"/>
      <c r="J35" s="97" t="s">
        <v>29</v>
      </c>
    </row>
    <row r="36" spans="1:10">
      <c r="A36" s="81"/>
      <c r="B36" s="82"/>
      <c r="C36" s="82"/>
      <c r="D36" s="82"/>
      <c r="E36" s="149"/>
      <c r="F36" s="149"/>
      <c r="G36" s="149"/>
      <c r="H36" s="149"/>
      <c r="I36" s="82"/>
      <c r="J36" s="93"/>
    </row>
    <row r="37" spans="1:10">
      <c r="A37" s="171"/>
      <c r="B37" s="172"/>
      <c r="C37" s="172"/>
      <c r="D37" s="172"/>
      <c r="E37" s="171"/>
      <c r="F37" s="172"/>
      <c r="G37" s="172"/>
      <c r="H37" s="172"/>
      <c r="I37" s="173"/>
      <c r="J37" s="98"/>
    </row>
    <row r="38" spans="1:10">
      <c r="A38" s="81"/>
      <c r="B38" s="82"/>
      <c r="C38" s="89"/>
      <c r="D38" s="174"/>
      <c r="E38" s="174"/>
      <c r="F38" s="174"/>
      <c r="G38" s="174"/>
      <c r="H38" s="174"/>
      <c r="I38" s="174"/>
      <c r="J38" s="84"/>
    </row>
    <row r="39" spans="1:10">
      <c r="A39" s="171"/>
      <c r="B39" s="172"/>
      <c r="C39" s="172"/>
      <c r="D39" s="173"/>
      <c r="E39" s="171"/>
      <c r="F39" s="172"/>
      <c r="G39" s="172"/>
      <c r="H39" s="172"/>
      <c r="I39" s="173"/>
      <c r="J39" s="90"/>
    </row>
    <row r="40" spans="1:10">
      <c r="A40" s="81"/>
      <c r="B40" s="82"/>
      <c r="C40" s="89"/>
      <c r="D40" s="99"/>
      <c r="E40" s="174"/>
      <c r="F40" s="174"/>
      <c r="G40" s="174"/>
      <c r="H40" s="174"/>
      <c r="I40" s="83"/>
      <c r="J40" s="84"/>
    </row>
    <row r="41" spans="1:10">
      <c r="A41" s="171"/>
      <c r="B41" s="172"/>
      <c r="C41" s="172"/>
      <c r="D41" s="173"/>
      <c r="E41" s="171"/>
      <c r="F41" s="172"/>
      <c r="G41" s="172"/>
      <c r="H41" s="172"/>
      <c r="I41" s="173"/>
      <c r="J41" s="90"/>
    </row>
    <row r="42" spans="1:10">
      <c r="A42" s="81"/>
      <c r="B42" s="82"/>
      <c r="C42" s="89"/>
      <c r="D42" s="99"/>
      <c r="E42" s="174"/>
      <c r="F42" s="174"/>
      <c r="G42" s="174"/>
      <c r="H42" s="174"/>
      <c r="I42" s="83"/>
      <c r="J42" s="84"/>
    </row>
    <row r="43" spans="1:10">
      <c r="A43" s="171"/>
      <c r="B43" s="172"/>
      <c r="C43" s="172"/>
      <c r="D43" s="173"/>
      <c r="E43" s="171"/>
      <c r="F43" s="172"/>
      <c r="G43" s="172"/>
      <c r="H43" s="172"/>
      <c r="I43" s="173"/>
      <c r="J43" s="90"/>
    </row>
    <row r="44" spans="1:10">
      <c r="A44" s="100"/>
      <c r="B44" s="89"/>
      <c r="C44" s="175"/>
      <c r="D44" s="175"/>
      <c r="E44" s="149"/>
      <c r="F44" s="149"/>
      <c r="G44" s="175"/>
      <c r="H44" s="175"/>
      <c r="I44" s="175"/>
      <c r="J44" s="84"/>
    </row>
    <row r="45" spans="1:10">
      <c r="A45" s="171"/>
      <c r="B45" s="172"/>
      <c r="C45" s="172"/>
      <c r="D45" s="173"/>
      <c r="E45" s="171"/>
      <c r="F45" s="172"/>
      <c r="G45" s="172"/>
      <c r="H45" s="172"/>
      <c r="I45" s="173"/>
      <c r="J45" s="90"/>
    </row>
    <row r="46" spans="1:10">
      <c r="A46" s="100"/>
      <c r="B46" s="89"/>
      <c r="C46" s="89"/>
      <c r="D46" s="82"/>
      <c r="E46" s="176"/>
      <c r="F46" s="176"/>
      <c r="G46" s="175"/>
      <c r="H46" s="175"/>
      <c r="I46" s="82"/>
      <c r="J46" s="84"/>
    </row>
    <row r="47" spans="1:10">
      <c r="A47" s="171"/>
      <c r="B47" s="172"/>
      <c r="C47" s="172"/>
      <c r="D47" s="173"/>
      <c r="E47" s="171"/>
      <c r="F47" s="172"/>
      <c r="G47" s="172"/>
      <c r="H47" s="172"/>
      <c r="I47" s="173"/>
      <c r="J47" s="90"/>
    </row>
    <row r="48" spans="1:10">
      <c r="A48" s="100"/>
      <c r="B48" s="89"/>
      <c r="C48" s="89"/>
      <c r="D48" s="82"/>
      <c r="E48" s="149"/>
      <c r="F48" s="149"/>
      <c r="G48" s="175"/>
      <c r="H48" s="175"/>
      <c r="I48" s="82"/>
      <c r="J48" s="101" t="s">
        <v>30</v>
      </c>
    </row>
    <row r="49" spans="1:10">
      <c r="A49" s="100"/>
      <c r="B49" s="89"/>
      <c r="C49" s="89"/>
      <c r="D49" s="82"/>
      <c r="E49" s="149"/>
      <c r="F49" s="149"/>
      <c r="G49" s="175"/>
      <c r="H49" s="175"/>
      <c r="I49" s="82"/>
      <c r="J49" s="101" t="s">
        <v>31</v>
      </c>
    </row>
    <row r="50" spans="1:10" ht="14.45" customHeight="1">
      <c r="A50" s="143" t="s">
        <v>32</v>
      </c>
      <c r="B50" s="154"/>
      <c r="C50" s="181"/>
      <c r="D50" s="182"/>
      <c r="E50" s="183" t="s">
        <v>33</v>
      </c>
      <c r="F50" s="184"/>
      <c r="G50" s="185"/>
      <c r="H50" s="186"/>
      <c r="I50" s="186"/>
      <c r="J50" s="187"/>
    </row>
    <row r="51" spans="1:10">
      <c r="A51" s="100"/>
      <c r="B51" s="89"/>
      <c r="C51" s="175"/>
      <c r="D51" s="175"/>
      <c r="E51" s="149"/>
      <c r="F51" s="149"/>
      <c r="G51" s="188" t="s">
        <v>34</v>
      </c>
      <c r="H51" s="188"/>
      <c r="I51" s="188"/>
      <c r="J51" s="74"/>
    </row>
    <row r="52" spans="1:10" ht="13.9" customHeight="1">
      <c r="A52" s="143" t="s">
        <v>35</v>
      </c>
      <c r="B52" s="154"/>
      <c r="C52" s="160" t="s">
        <v>513</v>
      </c>
      <c r="D52" s="161"/>
      <c r="E52" s="161"/>
      <c r="F52" s="161"/>
      <c r="G52" s="161"/>
      <c r="H52" s="161"/>
      <c r="I52" s="161"/>
      <c r="J52" s="162"/>
    </row>
    <row r="53" spans="1:10">
      <c r="A53" s="81"/>
      <c r="B53" s="82"/>
      <c r="C53" s="165" t="s">
        <v>36</v>
      </c>
      <c r="D53" s="165"/>
      <c r="E53" s="165"/>
      <c r="F53" s="165"/>
      <c r="G53" s="165"/>
      <c r="H53" s="165"/>
      <c r="I53" s="165"/>
      <c r="J53" s="84"/>
    </row>
    <row r="54" spans="1:10">
      <c r="A54" s="143" t="s">
        <v>37</v>
      </c>
      <c r="B54" s="154"/>
      <c r="C54" s="177" t="s">
        <v>514</v>
      </c>
      <c r="D54" s="178"/>
      <c r="E54" s="179"/>
      <c r="F54" s="149"/>
      <c r="G54" s="149"/>
      <c r="H54" s="170"/>
      <c r="I54" s="170"/>
      <c r="J54" s="180"/>
    </row>
    <row r="55" spans="1:10">
      <c r="A55" s="81"/>
      <c r="B55" s="82"/>
      <c r="C55" s="89"/>
      <c r="D55" s="82"/>
      <c r="E55" s="149"/>
      <c r="F55" s="149"/>
      <c r="G55" s="149"/>
      <c r="H55" s="149"/>
      <c r="I55" s="82"/>
      <c r="J55" s="84"/>
    </row>
    <row r="56" spans="1:10" ht="14.45" customHeight="1">
      <c r="A56" s="143" t="s">
        <v>38</v>
      </c>
      <c r="B56" s="154"/>
      <c r="C56" s="189" t="s">
        <v>515</v>
      </c>
      <c r="D56" s="190"/>
      <c r="E56" s="190"/>
      <c r="F56" s="190"/>
      <c r="G56" s="190"/>
      <c r="H56" s="190"/>
      <c r="I56" s="190"/>
      <c r="J56" s="191"/>
    </row>
    <row r="57" spans="1:10">
      <c r="A57" s="81"/>
      <c r="B57" s="82"/>
      <c r="C57" s="82"/>
      <c r="D57" s="82"/>
      <c r="E57" s="149"/>
      <c r="F57" s="149"/>
      <c r="G57" s="149"/>
      <c r="H57" s="149"/>
      <c r="I57" s="82"/>
      <c r="J57" s="84"/>
    </row>
    <row r="58" spans="1:10">
      <c r="A58" s="143" t="s">
        <v>39</v>
      </c>
      <c r="B58" s="154"/>
      <c r="C58" s="189" t="s">
        <v>516</v>
      </c>
      <c r="D58" s="190"/>
      <c r="E58" s="190"/>
      <c r="F58" s="190"/>
      <c r="G58" s="190"/>
      <c r="H58" s="190"/>
      <c r="I58" s="190"/>
      <c r="J58" s="191"/>
    </row>
    <row r="59" spans="1:10" ht="14.45" customHeight="1">
      <c r="A59" s="81"/>
      <c r="B59" s="82"/>
      <c r="C59" s="192" t="s">
        <v>40</v>
      </c>
      <c r="D59" s="192"/>
      <c r="E59" s="192"/>
      <c r="F59" s="192"/>
      <c r="G59" s="82"/>
      <c r="H59" s="82"/>
      <c r="I59" s="82"/>
      <c r="J59" s="84"/>
    </row>
    <row r="60" spans="1:10">
      <c r="A60" s="143" t="s">
        <v>41</v>
      </c>
      <c r="B60" s="154"/>
      <c r="C60" s="193"/>
      <c r="D60" s="194"/>
      <c r="E60" s="194"/>
      <c r="F60" s="194"/>
      <c r="G60" s="194"/>
      <c r="H60" s="194"/>
      <c r="I60" s="194"/>
      <c r="J60" s="195"/>
    </row>
    <row r="61" spans="1:10" ht="14.45" customHeight="1">
      <c r="A61" s="102"/>
      <c r="B61" s="103"/>
      <c r="C61" s="196" t="s">
        <v>42</v>
      </c>
      <c r="D61" s="196"/>
      <c r="E61" s="196"/>
      <c r="F61" s="196"/>
      <c r="G61" s="196"/>
      <c r="H61" s="103"/>
      <c r="I61" s="103"/>
      <c r="J61" s="104"/>
    </row>
    <row r="68" ht="27" customHeight="1"/>
    <row r="72" ht="38.450000000000003" customHeight="1"/>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64" zoomScale="110" zoomScaleNormal="100" zoomScaleSheetLayoutView="110" workbookViewId="0">
      <selection activeCell="H118" sqref="H118:I132"/>
    </sheetView>
  </sheetViews>
  <sheetFormatPr defaultColWidth="8.85546875" defaultRowHeight="12.75"/>
  <cols>
    <col min="8" max="9" width="16.140625" style="31" customWidth="1"/>
    <col min="10" max="10" width="10.28515625" bestFit="1" customWidth="1"/>
  </cols>
  <sheetData>
    <row r="1" spans="1:9">
      <c r="A1" s="200" t="s">
        <v>43</v>
      </c>
      <c r="B1" s="201"/>
      <c r="C1" s="201"/>
      <c r="D1" s="201"/>
      <c r="E1" s="201"/>
      <c r="F1" s="201"/>
      <c r="G1" s="201"/>
      <c r="H1" s="201"/>
      <c r="I1" s="201"/>
    </row>
    <row r="2" spans="1:9">
      <c r="A2" s="202" t="s">
        <v>520</v>
      </c>
      <c r="B2" s="203"/>
      <c r="C2" s="203"/>
      <c r="D2" s="203"/>
      <c r="E2" s="203"/>
      <c r="F2" s="203"/>
      <c r="G2" s="203"/>
      <c r="H2" s="203"/>
      <c r="I2" s="203"/>
    </row>
    <row r="3" spans="1:9">
      <c r="A3" s="204" t="s">
        <v>499</v>
      </c>
      <c r="B3" s="204"/>
      <c r="C3" s="204"/>
      <c r="D3" s="204"/>
      <c r="E3" s="204"/>
      <c r="F3" s="204"/>
      <c r="G3" s="204"/>
      <c r="H3" s="204"/>
      <c r="I3" s="204"/>
    </row>
    <row r="4" spans="1:9">
      <c r="A4" s="205" t="s">
        <v>517</v>
      </c>
      <c r="B4" s="206"/>
      <c r="C4" s="206"/>
      <c r="D4" s="206"/>
      <c r="E4" s="206"/>
      <c r="F4" s="206"/>
      <c r="G4" s="206"/>
      <c r="H4" s="206"/>
      <c r="I4" s="207"/>
    </row>
    <row r="5" spans="1:9" ht="45">
      <c r="A5" s="210" t="s">
        <v>44</v>
      </c>
      <c r="B5" s="211"/>
      <c r="C5" s="211"/>
      <c r="D5" s="211"/>
      <c r="E5" s="211"/>
      <c r="F5" s="211"/>
      <c r="G5" s="10" t="s">
        <v>45</v>
      </c>
      <c r="H5" s="12" t="s">
        <v>46</v>
      </c>
      <c r="I5" s="12" t="s">
        <v>47</v>
      </c>
    </row>
    <row r="6" spans="1:9">
      <c r="A6" s="208">
        <v>1</v>
      </c>
      <c r="B6" s="209"/>
      <c r="C6" s="209"/>
      <c r="D6" s="209"/>
      <c r="E6" s="209"/>
      <c r="F6" s="209"/>
      <c r="G6" s="11">
        <v>2</v>
      </c>
      <c r="H6" s="12">
        <v>3</v>
      </c>
      <c r="I6" s="12">
        <v>4</v>
      </c>
    </row>
    <row r="7" spans="1:9">
      <c r="A7" s="212"/>
      <c r="B7" s="212"/>
      <c r="C7" s="212"/>
      <c r="D7" s="212"/>
      <c r="E7" s="212"/>
      <c r="F7" s="212"/>
      <c r="G7" s="212"/>
      <c r="H7" s="212"/>
      <c r="I7" s="212"/>
    </row>
    <row r="8" spans="1:9" ht="12.75" customHeight="1">
      <c r="A8" s="213" t="s">
        <v>48</v>
      </c>
      <c r="B8" s="213"/>
      <c r="C8" s="213"/>
      <c r="D8" s="213"/>
      <c r="E8" s="213"/>
      <c r="F8" s="213"/>
      <c r="G8" s="13">
        <v>1</v>
      </c>
      <c r="H8" s="29">
        <v>0</v>
      </c>
      <c r="I8" s="29">
        <v>0</v>
      </c>
    </row>
    <row r="9" spans="1:9" ht="12.75" customHeight="1">
      <c r="A9" s="199" t="s">
        <v>49</v>
      </c>
      <c r="B9" s="199"/>
      <c r="C9" s="199"/>
      <c r="D9" s="199"/>
      <c r="E9" s="199"/>
      <c r="F9" s="199"/>
      <c r="G9" s="14">
        <v>2</v>
      </c>
      <c r="H9" s="30">
        <f>H10+H17+H27+H38+H43</f>
        <v>58488275</v>
      </c>
      <c r="I9" s="30">
        <f>I10+I17+I27+I38+I43</f>
        <v>58215544</v>
      </c>
    </row>
    <row r="10" spans="1:9" ht="12.75" customHeight="1">
      <c r="A10" s="198" t="s">
        <v>50</v>
      </c>
      <c r="B10" s="198"/>
      <c r="C10" s="198"/>
      <c r="D10" s="198"/>
      <c r="E10" s="198"/>
      <c r="F10" s="198"/>
      <c r="G10" s="14">
        <v>3</v>
      </c>
      <c r="H10" s="30">
        <f>H11+H12+H13+H14+H15+H16</f>
        <v>31919</v>
      </c>
      <c r="I10" s="30">
        <f>I11+I12+I13+I14+I15+I16</f>
        <v>28624</v>
      </c>
    </row>
    <row r="11" spans="1:9" ht="12.75" customHeight="1">
      <c r="A11" s="197" t="s">
        <v>497</v>
      </c>
      <c r="B11" s="197"/>
      <c r="C11" s="197"/>
      <c r="D11" s="197"/>
      <c r="E11" s="197"/>
      <c r="F11" s="197"/>
      <c r="G11" s="13">
        <v>4</v>
      </c>
      <c r="H11" s="29">
        <v>0</v>
      </c>
      <c r="I11" s="29">
        <v>0</v>
      </c>
    </row>
    <row r="12" spans="1:9" ht="22.9" customHeight="1">
      <c r="A12" s="197" t="s">
        <v>496</v>
      </c>
      <c r="B12" s="197"/>
      <c r="C12" s="197"/>
      <c r="D12" s="197"/>
      <c r="E12" s="197"/>
      <c r="F12" s="197"/>
      <c r="G12" s="13">
        <v>5</v>
      </c>
      <c r="H12" s="29">
        <v>0</v>
      </c>
      <c r="I12" s="29">
        <v>0</v>
      </c>
    </row>
    <row r="13" spans="1:9" ht="12.75" customHeight="1">
      <c r="A13" s="197" t="s">
        <v>51</v>
      </c>
      <c r="B13" s="197"/>
      <c r="C13" s="197"/>
      <c r="D13" s="197"/>
      <c r="E13" s="197"/>
      <c r="F13" s="197"/>
      <c r="G13" s="13">
        <v>6</v>
      </c>
      <c r="H13" s="29">
        <v>0</v>
      </c>
      <c r="I13" s="29">
        <v>0</v>
      </c>
    </row>
    <row r="14" spans="1:9" ht="12.75" customHeight="1">
      <c r="A14" s="197" t="s">
        <v>52</v>
      </c>
      <c r="B14" s="197"/>
      <c r="C14" s="197"/>
      <c r="D14" s="197"/>
      <c r="E14" s="197"/>
      <c r="F14" s="197"/>
      <c r="G14" s="13">
        <v>7</v>
      </c>
      <c r="H14" s="29">
        <v>0</v>
      </c>
      <c r="I14" s="29">
        <v>0</v>
      </c>
    </row>
    <row r="15" spans="1:9" ht="12.75" customHeight="1">
      <c r="A15" s="197" t="s">
        <v>53</v>
      </c>
      <c r="B15" s="197"/>
      <c r="C15" s="197"/>
      <c r="D15" s="197"/>
      <c r="E15" s="197"/>
      <c r="F15" s="197"/>
      <c r="G15" s="13">
        <v>8</v>
      </c>
      <c r="H15" s="29">
        <v>0</v>
      </c>
      <c r="I15" s="29">
        <v>0</v>
      </c>
    </row>
    <row r="16" spans="1:9" ht="12.75" customHeight="1">
      <c r="A16" s="197" t="s">
        <v>54</v>
      </c>
      <c r="B16" s="197"/>
      <c r="C16" s="197"/>
      <c r="D16" s="197"/>
      <c r="E16" s="197"/>
      <c r="F16" s="197"/>
      <c r="G16" s="13">
        <v>9</v>
      </c>
      <c r="H16" s="29">
        <v>31919</v>
      </c>
      <c r="I16" s="29">
        <v>28624</v>
      </c>
    </row>
    <row r="17" spans="1:9" ht="12.75" customHeight="1">
      <c r="A17" s="198" t="s">
        <v>55</v>
      </c>
      <c r="B17" s="198"/>
      <c r="C17" s="198"/>
      <c r="D17" s="198"/>
      <c r="E17" s="198"/>
      <c r="F17" s="198"/>
      <c r="G17" s="14">
        <v>10</v>
      </c>
      <c r="H17" s="30">
        <f>H18+H19+H20+H21+H22+H23+H24+H25+H26</f>
        <v>58451439</v>
      </c>
      <c r="I17" s="30">
        <f>I18+I19+I20+I21+I22+I23+I24+I25+I26</f>
        <v>58182003</v>
      </c>
    </row>
    <row r="18" spans="1:9" ht="12.75" customHeight="1">
      <c r="A18" s="197" t="s">
        <v>56</v>
      </c>
      <c r="B18" s="197"/>
      <c r="C18" s="197"/>
      <c r="D18" s="197"/>
      <c r="E18" s="197"/>
      <c r="F18" s="197"/>
      <c r="G18" s="13">
        <v>11</v>
      </c>
      <c r="H18" s="29">
        <v>5894095</v>
      </c>
      <c r="I18" s="29">
        <v>5894095</v>
      </c>
    </row>
    <row r="19" spans="1:9" ht="12.75" customHeight="1">
      <c r="A19" s="197" t="s">
        <v>57</v>
      </c>
      <c r="B19" s="197"/>
      <c r="C19" s="197"/>
      <c r="D19" s="197"/>
      <c r="E19" s="197"/>
      <c r="F19" s="197"/>
      <c r="G19" s="13">
        <v>12</v>
      </c>
      <c r="H19" s="29">
        <v>33339733</v>
      </c>
      <c r="I19" s="29">
        <v>33015843</v>
      </c>
    </row>
    <row r="20" spans="1:9" ht="12.75" customHeight="1">
      <c r="A20" s="197" t="s">
        <v>58</v>
      </c>
      <c r="B20" s="197"/>
      <c r="C20" s="197"/>
      <c r="D20" s="197"/>
      <c r="E20" s="197"/>
      <c r="F20" s="197"/>
      <c r="G20" s="13">
        <v>13</v>
      </c>
      <c r="H20" s="29">
        <v>8981620</v>
      </c>
      <c r="I20" s="29">
        <v>8981396</v>
      </c>
    </row>
    <row r="21" spans="1:9" ht="12.75" customHeight="1">
      <c r="A21" s="197" t="s">
        <v>59</v>
      </c>
      <c r="B21" s="197"/>
      <c r="C21" s="197"/>
      <c r="D21" s="197"/>
      <c r="E21" s="197"/>
      <c r="F21" s="197"/>
      <c r="G21" s="13">
        <v>14</v>
      </c>
      <c r="H21" s="29">
        <v>0</v>
      </c>
      <c r="I21" s="29">
        <v>0</v>
      </c>
    </row>
    <row r="22" spans="1:9" ht="12.75" customHeight="1">
      <c r="A22" s="197" t="s">
        <v>60</v>
      </c>
      <c r="B22" s="197"/>
      <c r="C22" s="197"/>
      <c r="D22" s="197"/>
      <c r="E22" s="197"/>
      <c r="F22" s="197"/>
      <c r="G22" s="13">
        <v>15</v>
      </c>
      <c r="H22" s="29">
        <v>0</v>
      </c>
      <c r="I22" s="29">
        <v>0</v>
      </c>
    </row>
    <row r="23" spans="1:9" ht="12.75" customHeight="1">
      <c r="A23" s="197" t="s">
        <v>61</v>
      </c>
      <c r="B23" s="197"/>
      <c r="C23" s="197"/>
      <c r="D23" s="197"/>
      <c r="E23" s="197"/>
      <c r="F23" s="197"/>
      <c r="G23" s="13">
        <v>16</v>
      </c>
      <c r="H23" s="29">
        <v>42547</v>
      </c>
      <c r="I23" s="29">
        <v>0</v>
      </c>
    </row>
    <row r="24" spans="1:9" ht="12.75" customHeight="1">
      <c r="A24" s="197" t="s">
        <v>62</v>
      </c>
      <c r="B24" s="197"/>
      <c r="C24" s="197"/>
      <c r="D24" s="197"/>
      <c r="E24" s="197"/>
      <c r="F24" s="197"/>
      <c r="G24" s="13">
        <v>17</v>
      </c>
      <c r="H24" s="29">
        <v>205783</v>
      </c>
      <c r="I24" s="29">
        <v>288848</v>
      </c>
    </row>
    <row r="25" spans="1:9" ht="12.75" customHeight="1">
      <c r="A25" s="197" t="s">
        <v>63</v>
      </c>
      <c r="B25" s="197"/>
      <c r="C25" s="197"/>
      <c r="D25" s="197"/>
      <c r="E25" s="197"/>
      <c r="F25" s="197"/>
      <c r="G25" s="13">
        <v>18</v>
      </c>
      <c r="H25" s="29">
        <v>0</v>
      </c>
      <c r="I25" s="29">
        <v>0</v>
      </c>
    </row>
    <row r="26" spans="1:9" ht="12.75" customHeight="1">
      <c r="A26" s="197" t="s">
        <v>64</v>
      </c>
      <c r="B26" s="197"/>
      <c r="C26" s="197"/>
      <c r="D26" s="197"/>
      <c r="E26" s="197"/>
      <c r="F26" s="197"/>
      <c r="G26" s="13">
        <v>19</v>
      </c>
      <c r="H26" s="29">
        <v>9987661</v>
      </c>
      <c r="I26" s="29">
        <v>10001821</v>
      </c>
    </row>
    <row r="27" spans="1:9" ht="12.75" customHeight="1">
      <c r="A27" s="198" t="s">
        <v>65</v>
      </c>
      <c r="B27" s="198"/>
      <c r="C27" s="198"/>
      <c r="D27" s="198"/>
      <c r="E27" s="198"/>
      <c r="F27" s="198"/>
      <c r="G27" s="14">
        <v>20</v>
      </c>
      <c r="H27" s="30">
        <f>SUM(H28:H37)</f>
        <v>4917</v>
      </c>
      <c r="I27" s="30">
        <f>SUM(I28:I37)</f>
        <v>4917</v>
      </c>
    </row>
    <row r="28" spans="1:9" ht="12.75" customHeight="1">
      <c r="A28" s="197" t="s">
        <v>66</v>
      </c>
      <c r="B28" s="197"/>
      <c r="C28" s="197"/>
      <c r="D28" s="197"/>
      <c r="E28" s="197"/>
      <c r="F28" s="197"/>
      <c r="G28" s="13">
        <v>21</v>
      </c>
      <c r="H28" s="29">
        <v>4917</v>
      </c>
      <c r="I28" s="29">
        <v>4917</v>
      </c>
    </row>
    <row r="29" spans="1:9" ht="12.75" customHeight="1">
      <c r="A29" s="197" t="s">
        <v>67</v>
      </c>
      <c r="B29" s="197"/>
      <c r="C29" s="197"/>
      <c r="D29" s="197"/>
      <c r="E29" s="197"/>
      <c r="F29" s="197"/>
      <c r="G29" s="13">
        <v>22</v>
      </c>
      <c r="H29" s="29">
        <v>0</v>
      </c>
      <c r="I29" s="29">
        <v>0</v>
      </c>
    </row>
    <row r="30" spans="1:9" ht="12.75" customHeight="1">
      <c r="A30" s="197" t="s">
        <v>68</v>
      </c>
      <c r="B30" s="197"/>
      <c r="C30" s="197"/>
      <c r="D30" s="197"/>
      <c r="E30" s="197"/>
      <c r="F30" s="197"/>
      <c r="G30" s="13">
        <v>23</v>
      </c>
      <c r="H30" s="29">
        <v>0</v>
      </c>
      <c r="I30" s="29">
        <v>0</v>
      </c>
    </row>
    <row r="31" spans="1:9" ht="24" customHeight="1">
      <c r="A31" s="197" t="s">
        <v>69</v>
      </c>
      <c r="B31" s="197"/>
      <c r="C31" s="197"/>
      <c r="D31" s="197"/>
      <c r="E31" s="197"/>
      <c r="F31" s="197"/>
      <c r="G31" s="13">
        <v>24</v>
      </c>
      <c r="H31" s="29">
        <v>0</v>
      </c>
      <c r="I31" s="29">
        <v>0</v>
      </c>
    </row>
    <row r="32" spans="1:9" ht="23.45" customHeight="1">
      <c r="A32" s="197" t="s">
        <v>70</v>
      </c>
      <c r="B32" s="197"/>
      <c r="C32" s="197"/>
      <c r="D32" s="197"/>
      <c r="E32" s="197"/>
      <c r="F32" s="197"/>
      <c r="G32" s="13">
        <v>25</v>
      </c>
      <c r="H32" s="29">
        <v>0</v>
      </c>
      <c r="I32" s="29">
        <v>0</v>
      </c>
    </row>
    <row r="33" spans="1:9" ht="21.6" customHeight="1">
      <c r="A33" s="197" t="s">
        <v>71</v>
      </c>
      <c r="B33" s="197"/>
      <c r="C33" s="197"/>
      <c r="D33" s="197"/>
      <c r="E33" s="197"/>
      <c r="F33" s="197"/>
      <c r="G33" s="13">
        <v>26</v>
      </c>
      <c r="H33" s="29">
        <v>0</v>
      </c>
      <c r="I33" s="29">
        <v>0</v>
      </c>
    </row>
    <row r="34" spans="1:9" ht="12.75" customHeight="1">
      <c r="A34" s="197" t="s">
        <v>72</v>
      </c>
      <c r="B34" s="197"/>
      <c r="C34" s="197"/>
      <c r="D34" s="197"/>
      <c r="E34" s="197"/>
      <c r="F34" s="197"/>
      <c r="G34" s="13">
        <v>27</v>
      </c>
      <c r="H34" s="29">
        <v>0</v>
      </c>
      <c r="I34" s="29">
        <v>0</v>
      </c>
    </row>
    <row r="35" spans="1:9" ht="12.75" customHeight="1">
      <c r="A35" s="197" t="s">
        <v>73</v>
      </c>
      <c r="B35" s="197"/>
      <c r="C35" s="197"/>
      <c r="D35" s="197"/>
      <c r="E35" s="197"/>
      <c r="F35" s="197"/>
      <c r="G35" s="13">
        <v>28</v>
      </c>
      <c r="H35" s="29">
        <v>0</v>
      </c>
      <c r="I35" s="29">
        <v>0</v>
      </c>
    </row>
    <row r="36" spans="1:9" ht="12.75" customHeight="1">
      <c r="A36" s="197" t="s">
        <v>74</v>
      </c>
      <c r="B36" s="197"/>
      <c r="C36" s="197"/>
      <c r="D36" s="197"/>
      <c r="E36" s="197"/>
      <c r="F36" s="197"/>
      <c r="G36" s="13">
        <v>29</v>
      </c>
      <c r="H36" s="29">
        <v>0</v>
      </c>
      <c r="I36" s="29">
        <v>0</v>
      </c>
    </row>
    <row r="37" spans="1:9" ht="12.75" customHeight="1">
      <c r="A37" s="197" t="s">
        <v>75</v>
      </c>
      <c r="B37" s="197"/>
      <c r="C37" s="197"/>
      <c r="D37" s="197"/>
      <c r="E37" s="197"/>
      <c r="F37" s="197"/>
      <c r="G37" s="13">
        <v>30</v>
      </c>
      <c r="H37" s="29">
        <v>0</v>
      </c>
      <c r="I37" s="29">
        <v>0</v>
      </c>
    </row>
    <row r="38" spans="1:9" ht="12.75" customHeight="1">
      <c r="A38" s="198" t="s">
        <v>76</v>
      </c>
      <c r="B38" s="198"/>
      <c r="C38" s="198"/>
      <c r="D38" s="198"/>
      <c r="E38" s="198"/>
      <c r="F38" s="198"/>
      <c r="G38" s="14">
        <v>31</v>
      </c>
      <c r="H38" s="30">
        <f>H39+H40+H41+H42</f>
        <v>0</v>
      </c>
      <c r="I38" s="30">
        <f>I39+I40+I41+I42</f>
        <v>0</v>
      </c>
    </row>
    <row r="39" spans="1:9" ht="12.75" customHeight="1">
      <c r="A39" s="197" t="s">
        <v>77</v>
      </c>
      <c r="B39" s="197"/>
      <c r="C39" s="197"/>
      <c r="D39" s="197"/>
      <c r="E39" s="197"/>
      <c r="F39" s="197"/>
      <c r="G39" s="13">
        <v>32</v>
      </c>
      <c r="H39" s="29">
        <v>0</v>
      </c>
      <c r="I39" s="29">
        <v>0</v>
      </c>
    </row>
    <row r="40" spans="1:9" ht="27" customHeight="1">
      <c r="A40" s="197" t="s">
        <v>78</v>
      </c>
      <c r="B40" s="197"/>
      <c r="C40" s="197"/>
      <c r="D40" s="197"/>
      <c r="E40" s="197"/>
      <c r="F40" s="197"/>
      <c r="G40" s="13">
        <v>33</v>
      </c>
      <c r="H40" s="29">
        <v>0</v>
      </c>
      <c r="I40" s="29">
        <v>0</v>
      </c>
    </row>
    <row r="41" spans="1:9" ht="12.75" customHeight="1">
      <c r="A41" s="197" t="s">
        <v>79</v>
      </c>
      <c r="B41" s="197"/>
      <c r="C41" s="197"/>
      <c r="D41" s="197"/>
      <c r="E41" s="197"/>
      <c r="F41" s="197"/>
      <c r="G41" s="13">
        <v>34</v>
      </c>
      <c r="H41" s="29">
        <v>0</v>
      </c>
      <c r="I41" s="29">
        <v>0</v>
      </c>
    </row>
    <row r="42" spans="1:9" ht="12.75" customHeight="1">
      <c r="A42" s="197" t="s">
        <v>80</v>
      </c>
      <c r="B42" s="197"/>
      <c r="C42" s="197"/>
      <c r="D42" s="197"/>
      <c r="E42" s="197"/>
      <c r="F42" s="197"/>
      <c r="G42" s="13">
        <v>35</v>
      </c>
      <c r="H42" s="29">
        <v>0</v>
      </c>
      <c r="I42" s="29">
        <v>0</v>
      </c>
    </row>
    <row r="43" spans="1:9" ht="12.75" customHeight="1">
      <c r="A43" s="197" t="s">
        <v>81</v>
      </c>
      <c r="B43" s="197"/>
      <c r="C43" s="197"/>
      <c r="D43" s="197"/>
      <c r="E43" s="197"/>
      <c r="F43" s="197"/>
      <c r="G43" s="13">
        <v>36</v>
      </c>
      <c r="H43" s="29">
        <v>0</v>
      </c>
      <c r="I43" s="29">
        <v>0</v>
      </c>
    </row>
    <row r="44" spans="1:9" ht="12.75" customHeight="1">
      <c r="A44" s="199" t="s">
        <v>82</v>
      </c>
      <c r="B44" s="199"/>
      <c r="C44" s="199"/>
      <c r="D44" s="199"/>
      <c r="E44" s="199"/>
      <c r="F44" s="199"/>
      <c r="G44" s="14">
        <v>37</v>
      </c>
      <c r="H44" s="30">
        <f>H45+H53+H60+H70</f>
        <v>13071915</v>
      </c>
      <c r="I44" s="30">
        <f>I45+I53+I60+I70</f>
        <v>13523931</v>
      </c>
    </row>
    <row r="45" spans="1:9" ht="12.75" customHeight="1">
      <c r="A45" s="198" t="s">
        <v>83</v>
      </c>
      <c r="B45" s="198"/>
      <c r="C45" s="198"/>
      <c r="D45" s="198"/>
      <c r="E45" s="198"/>
      <c r="F45" s="198"/>
      <c r="G45" s="14">
        <v>38</v>
      </c>
      <c r="H45" s="30">
        <f>SUM(H46:H52)</f>
        <v>203498</v>
      </c>
      <c r="I45" s="30">
        <f>SUM(I46:I52)</f>
        <v>264128</v>
      </c>
    </row>
    <row r="46" spans="1:9" ht="12.75" customHeight="1">
      <c r="A46" s="197" t="s">
        <v>84</v>
      </c>
      <c r="B46" s="197"/>
      <c r="C46" s="197"/>
      <c r="D46" s="197"/>
      <c r="E46" s="197"/>
      <c r="F46" s="197"/>
      <c r="G46" s="13">
        <v>39</v>
      </c>
      <c r="H46" s="29">
        <v>203498</v>
      </c>
      <c r="I46" s="29">
        <v>264128</v>
      </c>
    </row>
    <row r="47" spans="1:9" ht="12.75" customHeight="1">
      <c r="A47" s="197" t="s">
        <v>85</v>
      </c>
      <c r="B47" s="197"/>
      <c r="C47" s="197"/>
      <c r="D47" s="197"/>
      <c r="E47" s="197"/>
      <c r="F47" s="197"/>
      <c r="G47" s="13">
        <v>40</v>
      </c>
      <c r="H47" s="29">
        <v>0</v>
      </c>
      <c r="I47" s="29">
        <v>0</v>
      </c>
    </row>
    <row r="48" spans="1:9" ht="12.75" customHeight="1">
      <c r="A48" s="197" t="s">
        <v>86</v>
      </c>
      <c r="B48" s="197"/>
      <c r="C48" s="197"/>
      <c r="D48" s="197"/>
      <c r="E48" s="197"/>
      <c r="F48" s="197"/>
      <c r="G48" s="13">
        <v>41</v>
      </c>
      <c r="H48" s="29">
        <v>0</v>
      </c>
      <c r="I48" s="29">
        <v>0</v>
      </c>
    </row>
    <row r="49" spans="1:9" ht="12.75" customHeight="1">
      <c r="A49" s="197" t="s">
        <v>87</v>
      </c>
      <c r="B49" s="197"/>
      <c r="C49" s="197"/>
      <c r="D49" s="197"/>
      <c r="E49" s="197"/>
      <c r="F49" s="197"/>
      <c r="G49" s="13">
        <v>42</v>
      </c>
      <c r="H49" s="29">
        <v>0</v>
      </c>
      <c r="I49" s="29">
        <v>0</v>
      </c>
    </row>
    <row r="50" spans="1:9" ht="12.75" customHeight="1">
      <c r="A50" s="197" t="s">
        <v>88</v>
      </c>
      <c r="B50" s="197"/>
      <c r="C50" s="197"/>
      <c r="D50" s="197"/>
      <c r="E50" s="197"/>
      <c r="F50" s="197"/>
      <c r="G50" s="13">
        <v>43</v>
      </c>
      <c r="H50" s="29">
        <v>0</v>
      </c>
      <c r="I50" s="29">
        <v>0</v>
      </c>
    </row>
    <row r="51" spans="1:9" ht="12.75" customHeight="1">
      <c r="A51" s="197" t="s">
        <v>89</v>
      </c>
      <c r="B51" s="197"/>
      <c r="C51" s="197"/>
      <c r="D51" s="197"/>
      <c r="E51" s="197"/>
      <c r="F51" s="197"/>
      <c r="G51" s="13">
        <v>44</v>
      </c>
      <c r="H51" s="29">
        <v>0</v>
      </c>
      <c r="I51" s="29">
        <v>0</v>
      </c>
    </row>
    <row r="52" spans="1:9" ht="12.75" customHeight="1">
      <c r="A52" s="197" t="s">
        <v>90</v>
      </c>
      <c r="B52" s="197"/>
      <c r="C52" s="197"/>
      <c r="D52" s="197"/>
      <c r="E52" s="197"/>
      <c r="F52" s="197"/>
      <c r="G52" s="13">
        <v>45</v>
      </c>
      <c r="H52" s="29">
        <v>0</v>
      </c>
      <c r="I52" s="29">
        <v>0</v>
      </c>
    </row>
    <row r="53" spans="1:9" ht="12.75" customHeight="1">
      <c r="A53" s="198" t="s">
        <v>91</v>
      </c>
      <c r="B53" s="198"/>
      <c r="C53" s="198"/>
      <c r="D53" s="198"/>
      <c r="E53" s="198"/>
      <c r="F53" s="198"/>
      <c r="G53" s="14">
        <v>46</v>
      </c>
      <c r="H53" s="30">
        <f>SUM(H54:H59)</f>
        <v>843000</v>
      </c>
      <c r="I53" s="30">
        <f>SUM(I54:I59)</f>
        <v>1049575</v>
      </c>
    </row>
    <row r="54" spans="1:9" ht="12.75" customHeight="1">
      <c r="A54" s="197" t="s">
        <v>92</v>
      </c>
      <c r="B54" s="197"/>
      <c r="C54" s="197"/>
      <c r="D54" s="197"/>
      <c r="E54" s="197"/>
      <c r="F54" s="197"/>
      <c r="G54" s="13">
        <v>47</v>
      </c>
      <c r="H54" s="29">
        <v>0</v>
      </c>
      <c r="I54" s="29">
        <v>0</v>
      </c>
    </row>
    <row r="55" spans="1:9" ht="23.45" customHeight="1">
      <c r="A55" s="197" t="s">
        <v>93</v>
      </c>
      <c r="B55" s="197"/>
      <c r="C55" s="197"/>
      <c r="D55" s="197"/>
      <c r="E55" s="197"/>
      <c r="F55" s="197"/>
      <c r="G55" s="13">
        <v>48</v>
      </c>
      <c r="H55" s="29">
        <v>0</v>
      </c>
      <c r="I55" s="29">
        <v>0</v>
      </c>
    </row>
    <row r="56" spans="1:9" ht="12.75" customHeight="1">
      <c r="A56" s="197" t="s">
        <v>94</v>
      </c>
      <c r="B56" s="197"/>
      <c r="C56" s="197"/>
      <c r="D56" s="197"/>
      <c r="E56" s="197"/>
      <c r="F56" s="197"/>
      <c r="G56" s="13">
        <v>49</v>
      </c>
      <c r="H56" s="29">
        <v>530351</v>
      </c>
      <c r="I56" s="29">
        <v>512413</v>
      </c>
    </row>
    <row r="57" spans="1:9" ht="12.75" customHeight="1">
      <c r="A57" s="197" t="s">
        <v>95</v>
      </c>
      <c r="B57" s="197"/>
      <c r="C57" s="197"/>
      <c r="D57" s="197"/>
      <c r="E57" s="197"/>
      <c r="F57" s="197"/>
      <c r="G57" s="13">
        <v>50</v>
      </c>
      <c r="H57" s="29">
        <v>20399</v>
      </c>
      <c r="I57" s="29">
        <v>44668</v>
      </c>
    </row>
    <row r="58" spans="1:9" ht="12.75" customHeight="1">
      <c r="A58" s="197" t="s">
        <v>96</v>
      </c>
      <c r="B58" s="197"/>
      <c r="C58" s="197"/>
      <c r="D58" s="197"/>
      <c r="E58" s="197"/>
      <c r="F58" s="197"/>
      <c r="G58" s="13">
        <v>51</v>
      </c>
      <c r="H58" s="29">
        <v>39082</v>
      </c>
      <c r="I58" s="29">
        <v>203492</v>
      </c>
    </row>
    <row r="59" spans="1:9" ht="12.75" customHeight="1">
      <c r="A59" s="197" t="s">
        <v>97</v>
      </c>
      <c r="B59" s="197"/>
      <c r="C59" s="197"/>
      <c r="D59" s="197"/>
      <c r="E59" s="197"/>
      <c r="F59" s="197"/>
      <c r="G59" s="13">
        <v>52</v>
      </c>
      <c r="H59" s="29">
        <v>253168</v>
      </c>
      <c r="I59" s="29">
        <v>289002</v>
      </c>
    </row>
    <row r="60" spans="1:9" ht="12.75" customHeight="1">
      <c r="A60" s="198" t="s">
        <v>98</v>
      </c>
      <c r="B60" s="198"/>
      <c r="C60" s="198"/>
      <c r="D60" s="198"/>
      <c r="E60" s="198"/>
      <c r="F60" s="198"/>
      <c r="G60" s="14">
        <v>53</v>
      </c>
      <c r="H60" s="30">
        <f>SUM(H61:H69)</f>
        <v>12000000</v>
      </c>
      <c r="I60" s="30">
        <f>SUM(I61:I69)</f>
        <v>12000000</v>
      </c>
    </row>
    <row r="61" spans="1:9" ht="12.75" customHeight="1">
      <c r="A61" s="197" t="s">
        <v>99</v>
      </c>
      <c r="B61" s="197"/>
      <c r="C61" s="197"/>
      <c r="D61" s="197"/>
      <c r="E61" s="197"/>
      <c r="F61" s="197"/>
      <c r="G61" s="13">
        <v>54</v>
      </c>
      <c r="H61" s="29">
        <v>0</v>
      </c>
      <c r="I61" s="29">
        <v>0</v>
      </c>
    </row>
    <row r="62" spans="1:9" ht="27.6" customHeight="1">
      <c r="A62" s="197" t="s">
        <v>100</v>
      </c>
      <c r="B62" s="197"/>
      <c r="C62" s="197"/>
      <c r="D62" s="197"/>
      <c r="E62" s="197"/>
      <c r="F62" s="197"/>
      <c r="G62" s="13">
        <v>55</v>
      </c>
      <c r="H62" s="29">
        <v>0</v>
      </c>
      <c r="I62" s="29">
        <v>0</v>
      </c>
    </row>
    <row r="63" spans="1:9" ht="12.75" customHeight="1">
      <c r="A63" s="197" t="s">
        <v>101</v>
      </c>
      <c r="B63" s="197"/>
      <c r="C63" s="197"/>
      <c r="D63" s="197"/>
      <c r="E63" s="197"/>
      <c r="F63" s="197"/>
      <c r="G63" s="13">
        <v>56</v>
      </c>
      <c r="H63" s="29">
        <v>0</v>
      </c>
      <c r="I63" s="29">
        <v>0</v>
      </c>
    </row>
    <row r="64" spans="1:9" ht="25.9" customHeight="1">
      <c r="A64" s="197" t="s">
        <v>102</v>
      </c>
      <c r="B64" s="197"/>
      <c r="C64" s="197"/>
      <c r="D64" s="197"/>
      <c r="E64" s="197"/>
      <c r="F64" s="197"/>
      <c r="G64" s="13">
        <v>57</v>
      </c>
      <c r="H64" s="29">
        <v>0</v>
      </c>
      <c r="I64" s="29">
        <v>0</v>
      </c>
    </row>
    <row r="65" spans="1:9" ht="21.6" customHeight="1">
      <c r="A65" s="197" t="s">
        <v>103</v>
      </c>
      <c r="B65" s="197"/>
      <c r="C65" s="197"/>
      <c r="D65" s="197"/>
      <c r="E65" s="197"/>
      <c r="F65" s="197"/>
      <c r="G65" s="13">
        <v>58</v>
      </c>
      <c r="H65" s="29">
        <v>0</v>
      </c>
      <c r="I65" s="29">
        <v>0</v>
      </c>
    </row>
    <row r="66" spans="1:9" ht="21.6" customHeight="1">
      <c r="A66" s="197" t="s">
        <v>104</v>
      </c>
      <c r="B66" s="197"/>
      <c r="C66" s="197"/>
      <c r="D66" s="197"/>
      <c r="E66" s="197"/>
      <c r="F66" s="197"/>
      <c r="G66" s="13">
        <v>59</v>
      </c>
      <c r="H66" s="29">
        <v>0</v>
      </c>
      <c r="I66" s="29">
        <v>0</v>
      </c>
    </row>
    <row r="67" spans="1:9" ht="12.75" customHeight="1">
      <c r="A67" s="197" t="s">
        <v>105</v>
      </c>
      <c r="B67" s="197"/>
      <c r="C67" s="197"/>
      <c r="D67" s="197"/>
      <c r="E67" s="197"/>
      <c r="F67" s="197"/>
      <c r="G67" s="13">
        <v>60</v>
      </c>
      <c r="H67" s="29">
        <v>0</v>
      </c>
      <c r="I67" s="29">
        <v>0</v>
      </c>
    </row>
    <row r="68" spans="1:9" ht="12.75" customHeight="1">
      <c r="A68" s="197" t="s">
        <v>106</v>
      </c>
      <c r="B68" s="197"/>
      <c r="C68" s="197"/>
      <c r="D68" s="197"/>
      <c r="E68" s="197"/>
      <c r="F68" s="197"/>
      <c r="G68" s="13">
        <v>61</v>
      </c>
      <c r="H68" s="29">
        <v>12000000</v>
      </c>
      <c r="I68" s="29">
        <v>12000000</v>
      </c>
    </row>
    <row r="69" spans="1:9" ht="12.75" customHeight="1">
      <c r="A69" s="197" t="s">
        <v>107</v>
      </c>
      <c r="B69" s="197"/>
      <c r="C69" s="197"/>
      <c r="D69" s="197"/>
      <c r="E69" s="197"/>
      <c r="F69" s="197"/>
      <c r="G69" s="13">
        <v>62</v>
      </c>
      <c r="H69" s="29">
        <v>0</v>
      </c>
      <c r="I69" s="29">
        <v>0</v>
      </c>
    </row>
    <row r="70" spans="1:9" ht="12.75" customHeight="1">
      <c r="A70" s="197" t="s">
        <v>108</v>
      </c>
      <c r="B70" s="197"/>
      <c r="C70" s="197"/>
      <c r="D70" s="197"/>
      <c r="E70" s="197"/>
      <c r="F70" s="197"/>
      <c r="G70" s="13">
        <v>63</v>
      </c>
      <c r="H70" s="29">
        <v>25417</v>
      </c>
      <c r="I70" s="29">
        <v>210228</v>
      </c>
    </row>
    <row r="71" spans="1:9" ht="12.75" customHeight="1">
      <c r="A71" s="213" t="s">
        <v>109</v>
      </c>
      <c r="B71" s="213"/>
      <c r="C71" s="213"/>
      <c r="D71" s="213"/>
      <c r="E71" s="213"/>
      <c r="F71" s="213"/>
      <c r="G71" s="13">
        <v>64</v>
      </c>
      <c r="H71" s="29">
        <v>0</v>
      </c>
      <c r="I71" s="29">
        <v>0</v>
      </c>
    </row>
    <row r="72" spans="1:9" ht="12.75" customHeight="1">
      <c r="A72" s="199" t="s">
        <v>110</v>
      </c>
      <c r="B72" s="199"/>
      <c r="C72" s="199"/>
      <c r="D72" s="199"/>
      <c r="E72" s="199"/>
      <c r="F72" s="199"/>
      <c r="G72" s="14">
        <v>65</v>
      </c>
      <c r="H72" s="30">
        <f>H8+H9+H44+H71</f>
        <v>71560190</v>
      </c>
      <c r="I72" s="30">
        <f>I8+I9+I44+I71</f>
        <v>71739475</v>
      </c>
    </row>
    <row r="73" spans="1:9" ht="12.75" customHeight="1">
      <c r="A73" s="213" t="s">
        <v>111</v>
      </c>
      <c r="B73" s="213"/>
      <c r="C73" s="213"/>
      <c r="D73" s="213"/>
      <c r="E73" s="213"/>
      <c r="F73" s="213"/>
      <c r="G73" s="13">
        <v>66</v>
      </c>
      <c r="H73" s="29">
        <v>0</v>
      </c>
      <c r="I73" s="29">
        <v>0</v>
      </c>
    </row>
    <row r="74" spans="1:9">
      <c r="A74" s="215" t="s">
        <v>112</v>
      </c>
      <c r="B74" s="216"/>
      <c r="C74" s="216"/>
      <c r="D74" s="216"/>
      <c r="E74" s="216"/>
      <c r="F74" s="216"/>
      <c r="G74" s="216"/>
      <c r="H74" s="216"/>
      <c r="I74" s="216"/>
    </row>
    <row r="75" spans="1:9" ht="24.75" customHeight="1">
      <c r="A75" s="199" t="s">
        <v>498</v>
      </c>
      <c r="B75" s="199"/>
      <c r="C75" s="199"/>
      <c r="D75" s="199"/>
      <c r="E75" s="199"/>
      <c r="F75" s="199"/>
      <c r="G75" s="14">
        <v>67</v>
      </c>
      <c r="H75" s="30">
        <f>H76+H77+H78+H84+H85+H91+H94+H97</f>
        <v>53114266</v>
      </c>
      <c r="I75" s="30">
        <f>I76+I77+I78+I84+I85+I91+I94+I97</f>
        <v>53153096</v>
      </c>
    </row>
    <row r="76" spans="1:9" ht="12.75" customHeight="1">
      <c r="A76" s="197" t="s">
        <v>113</v>
      </c>
      <c r="B76" s="197"/>
      <c r="C76" s="197"/>
      <c r="D76" s="197"/>
      <c r="E76" s="197"/>
      <c r="F76" s="197"/>
      <c r="G76" s="13">
        <v>68</v>
      </c>
      <c r="H76" s="29">
        <v>30420000</v>
      </c>
      <c r="I76" s="29">
        <v>30420000</v>
      </c>
    </row>
    <row r="77" spans="1:9" ht="12.75" customHeight="1">
      <c r="A77" s="197" t="s">
        <v>114</v>
      </c>
      <c r="B77" s="197"/>
      <c r="C77" s="197"/>
      <c r="D77" s="197"/>
      <c r="E77" s="197"/>
      <c r="F77" s="197"/>
      <c r="G77" s="13">
        <v>69</v>
      </c>
      <c r="H77" s="29">
        <v>389195</v>
      </c>
      <c r="I77" s="29">
        <v>389195</v>
      </c>
    </row>
    <row r="78" spans="1:9" ht="12.75" customHeight="1">
      <c r="A78" s="198" t="s">
        <v>115</v>
      </c>
      <c r="B78" s="198"/>
      <c r="C78" s="198"/>
      <c r="D78" s="198"/>
      <c r="E78" s="198"/>
      <c r="F78" s="198"/>
      <c r="G78" s="14">
        <v>70</v>
      </c>
      <c r="H78" s="30">
        <f>SUM(H79:H83)</f>
        <v>4975723</v>
      </c>
      <c r="I78" s="30">
        <f>SUM(I79:I83)</f>
        <v>4975723</v>
      </c>
    </row>
    <row r="79" spans="1:9" ht="12.75" customHeight="1">
      <c r="A79" s="197" t="s">
        <v>116</v>
      </c>
      <c r="B79" s="197"/>
      <c r="C79" s="197"/>
      <c r="D79" s="197"/>
      <c r="E79" s="197"/>
      <c r="F79" s="197"/>
      <c r="G79" s="13">
        <v>71</v>
      </c>
      <c r="H79" s="29">
        <v>3195698</v>
      </c>
      <c r="I79" s="29">
        <v>3195698</v>
      </c>
    </row>
    <row r="80" spans="1:9" ht="12.75" customHeight="1">
      <c r="A80" s="197" t="s">
        <v>117</v>
      </c>
      <c r="B80" s="197"/>
      <c r="C80" s="197"/>
      <c r="D80" s="197"/>
      <c r="E80" s="197"/>
      <c r="F80" s="197"/>
      <c r="G80" s="13">
        <v>72</v>
      </c>
      <c r="H80" s="29">
        <v>925837</v>
      </c>
      <c r="I80" s="29">
        <v>925837</v>
      </c>
    </row>
    <row r="81" spans="1:9" ht="12.75" customHeight="1">
      <c r="A81" s="197" t="s">
        <v>118</v>
      </c>
      <c r="B81" s="197"/>
      <c r="C81" s="197"/>
      <c r="D81" s="197"/>
      <c r="E81" s="197"/>
      <c r="F81" s="197"/>
      <c r="G81" s="13">
        <v>73</v>
      </c>
      <c r="H81" s="29">
        <v>-137207</v>
      </c>
      <c r="I81" s="29">
        <v>-137207</v>
      </c>
    </row>
    <row r="82" spans="1:9" ht="12.75" customHeight="1">
      <c r="A82" s="197" t="s">
        <v>119</v>
      </c>
      <c r="B82" s="197"/>
      <c r="C82" s="197"/>
      <c r="D82" s="197"/>
      <c r="E82" s="197"/>
      <c r="F82" s="197"/>
      <c r="G82" s="13">
        <v>74</v>
      </c>
      <c r="H82" s="29">
        <v>0</v>
      </c>
      <c r="I82" s="29">
        <v>0</v>
      </c>
    </row>
    <row r="83" spans="1:9" ht="12.75" customHeight="1">
      <c r="A83" s="197" t="s">
        <v>120</v>
      </c>
      <c r="B83" s="197"/>
      <c r="C83" s="197"/>
      <c r="D83" s="197"/>
      <c r="E83" s="197"/>
      <c r="F83" s="197"/>
      <c r="G83" s="13">
        <v>75</v>
      </c>
      <c r="H83" s="29">
        <v>991395</v>
      </c>
      <c r="I83" s="29">
        <v>991395</v>
      </c>
    </row>
    <row r="84" spans="1:9" ht="12.75" customHeight="1">
      <c r="A84" s="214" t="s">
        <v>121</v>
      </c>
      <c r="B84" s="214"/>
      <c r="C84" s="214"/>
      <c r="D84" s="214"/>
      <c r="E84" s="214"/>
      <c r="F84" s="214"/>
      <c r="G84" s="105">
        <v>76</v>
      </c>
      <c r="H84" s="106">
        <v>0</v>
      </c>
      <c r="I84" s="106">
        <v>0</v>
      </c>
    </row>
    <row r="85" spans="1:9" ht="12.75" customHeight="1">
      <c r="A85" s="198" t="s">
        <v>391</v>
      </c>
      <c r="B85" s="198"/>
      <c r="C85" s="198"/>
      <c r="D85" s="198"/>
      <c r="E85" s="198"/>
      <c r="F85" s="198"/>
      <c r="G85" s="14">
        <v>77</v>
      </c>
      <c r="H85" s="30">
        <f>H86+H87+H88+H89+H90</f>
        <v>0</v>
      </c>
      <c r="I85" s="30">
        <f>I86+I87+I88+I89+I90</f>
        <v>0</v>
      </c>
    </row>
    <row r="86" spans="1:9" ht="25.5" customHeight="1">
      <c r="A86" s="197" t="s">
        <v>392</v>
      </c>
      <c r="B86" s="197"/>
      <c r="C86" s="197"/>
      <c r="D86" s="197"/>
      <c r="E86" s="197"/>
      <c r="F86" s="197"/>
      <c r="G86" s="13">
        <v>78</v>
      </c>
      <c r="H86" s="29">
        <v>0</v>
      </c>
      <c r="I86" s="29">
        <v>0</v>
      </c>
    </row>
    <row r="87" spans="1:9" ht="12.75" customHeight="1">
      <c r="A87" s="197" t="s">
        <v>122</v>
      </c>
      <c r="B87" s="197"/>
      <c r="C87" s="197"/>
      <c r="D87" s="197"/>
      <c r="E87" s="197"/>
      <c r="F87" s="197"/>
      <c r="G87" s="13">
        <v>79</v>
      </c>
      <c r="H87" s="29">
        <v>0</v>
      </c>
      <c r="I87" s="29">
        <v>0</v>
      </c>
    </row>
    <row r="88" spans="1:9" ht="12.75" customHeight="1">
      <c r="A88" s="197" t="s">
        <v>123</v>
      </c>
      <c r="B88" s="197"/>
      <c r="C88" s="197"/>
      <c r="D88" s="197"/>
      <c r="E88" s="197"/>
      <c r="F88" s="197"/>
      <c r="G88" s="13">
        <v>80</v>
      </c>
      <c r="H88" s="29">
        <v>0</v>
      </c>
      <c r="I88" s="29">
        <v>0</v>
      </c>
    </row>
    <row r="89" spans="1:9" ht="12.75" customHeight="1">
      <c r="A89" s="197" t="s">
        <v>393</v>
      </c>
      <c r="B89" s="197"/>
      <c r="C89" s="197"/>
      <c r="D89" s="197"/>
      <c r="E89" s="197"/>
      <c r="F89" s="197"/>
      <c r="G89" s="13">
        <v>81</v>
      </c>
      <c r="H89" s="29">
        <v>0</v>
      </c>
      <c r="I89" s="29">
        <v>0</v>
      </c>
    </row>
    <row r="90" spans="1:9" ht="25.5" customHeight="1">
      <c r="A90" s="197" t="s">
        <v>394</v>
      </c>
      <c r="B90" s="197"/>
      <c r="C90" s="197"/>
      <c r="D90" s="197"/>
      <c r="E90" s="197"/>
      <c r="F90" s="197"/>
      <c r="G90" s="13">
        <v>82</v>
      </c>
      <c r="H90" s="29">
        <v>0</v>
      </c>
      <c r="I90" s="29">
        <v>0</v>
      </c>
    </row>
    <row r="91" spans="1:9" ht="24" customHeight="1">
      <c r="A91" s="198" t="s">
        <v>395</v>
      </c>
      <c r="B91" s="198"/>
      <c r="C91" s="198"/>
      <c r="D91" s="198"/>
      <c r="E91" s="198"/>
      <c r="F91" s="198"/>
      <c r="G91" s="14">
        <v>83</v>
      </c>
      <c r="H91" s="30">
        <f>H92-H93</f>
        <v>14049818</v>
      </c>
      <c r="I91" s="30">
        <f>I92-I93</f>
        <v>17329349</v>
      </c>
    </row>
    <row r="92" spans="1:9" ht="12.75" customHeight="1">
      <c r="A92" s="197" t="s">
        <v>124</v>
      </c>
      <c r="B92" s="197"/>
      <c r="C92" s="197"/>
      <c r="D92" s="197"/>
      <c r="E92" s="197"/>
      <c r="F92" s="197"/>
      <c r="G92" s="13">
        <v>84</v>
      </c>
      <c r="H92" s="29">
        <v>14049818</v>
      </c>
      <c r="I92" s="29">
        <v>17329349</v>
      </c>
    </row>
    <row r="93" spans="1:9" ht="12.75" customHeight="1">
      <c r="A93" s="197" t="s">
        <v>125</v>
      </c>
      <c r="B93" s="197"/>
      <c r="C93" s="197"/>
      <c r="D93" s="197"/>
      <c r="E93" s="197"/>
      <c r="F93" s="197"/>
      <c r="G93" s="13">
        <v>85</v>
      </c>
      <c r="H93" s="29">
        <v>0</v>
      </c>
      <c r="I93" s="29">
        <v>0</v>
      </c>
    </row>
    <row r="94" spans="1:9" ht="12.75" customHeight="1">
      <c r="A94" s="198" t="s">
        <v>396</v>
      </c>
      <c r="B94" s="198"/>
      <c r="C94" s="198"/>
      <c r="D94" s="198"/>
      <c r="E94" s="198"/>
      <c r="F94" s="198"/>
      <c r="G94" s="14">
        <v>86</v>
      </c>
      <c r="H94" s="30">
        <f>H95-H96</f>
        <v>3279530</v>
      </c>
      <c r="I94" s="30">
        <f>I95-I96</f>
        <v>38829</v>
      </c>
    </row>
    <row r="95" spans="1:9" ht="12.75" customHeight="1">
      <c r="A95" s="197" t="s">
        <v>126</v>
      </c>
      <c r="B95" s="197"/>
      <c r="C95" s="197"/>
      <c r="D95" s="197"/>
      <c r="E95" s="197"/>
      <c r="F95" s="197"/>
      <c r="G95" s="13">
        <v>87</v>
      </c>
      <c r="H95" s="29">
        <v>3279530</v>
      </c>
      <c r="I95" s="29">
        <v>38829</v>
      </c>
    </row>
    <row r="96" spans="1:9" ht="12.75" customHeight="1">
      <c r="A96" s="197" t="s">
        <v>127</v>
      </c>
      <c r="B96" s="197"/>
      <c r="C96" s="197"/>
      <c r="D96" s="197"/>
      <c r="E96" s="197"/>
      <c r="F96" s="197"/>
      <c r="G96" s="13">
        <v>88</v>
      </c>
      <c r="H96" s="29">
        <v>0</v>
      </c>
      <c r="I96" s="29">
        <v>0</v>
      </c>
    </row>
    <row r="97" spans="1:9" ht="12.75" customHeight="1">
      <c r="A97" s="197" t="s">
        <v>128</v>
      </c>
      <c r="B97" s="197"/>
      <c r="C97" s="197"/>
      <c r="D97" s="197"/>
      <c r="E97" s="197"/>
      <c r="F97" s="197"/>
      <c r="G97" s="13">
        <v>89</v>
      </c>
      <c r="H97" s="29">
        <v>0</v>
      </c>
      <c r="I97" s="29">
        <v>0</v>
      </c>
    </row>
    <row r="98" spans="1:9" ht="12.75" customHeight="1">
      <c r="A98" s="199" t="s">
        <v>397</v>
      </c>
      <c r="B98" s="199"/>
      <c r="C98" s="199"/>
      <c r="D98" s="199"/>
      <c r="E98" s="199"/>
      <c r="F98" s="199"/>
      <c r="G98" s="14">
        <v>90</v>
      </c>
      <c r="H98" s="30">
        <f>SUM(H99:H104)</f>
        <v>0</v>
      </c>
      <c r="I98" s="30">
        <f>SUM(I99:I104)</f>
        <v>0</v>
      </c>
    </row>
    <row r="99" spans="1:9" ht="31.9" customHeight="1">
      <c r="A99" s="197" t="s">
        <v>129</v>
      </c>
      <c r="B99" s="197"/>
      <c r="C99" s="197"/>
      <c r="D99" s="197"/>
      <c r="E99" s="197"/>
      <c r="F99" s="197"/>
      <c r="G99" s="13">
        <v>91</v>
      </c>
      <c r="H99" s="29">
        <v>0</v>
      </c>
      <c r="I99" s="29">
        <v>0</v>
      </c>
    </row>
    <row r="100" spans="1:9" ht="12.75" customHeight="1">
      <c r="A100" s="197" t="s">
        <v>130</v>
      </c>
      <c r="B100" s="197"/>
      <c r="C100" s="197"/>
      <c r="D100" s="197"/>
      <c r="E100" s="197"/>
      <c r="F100" s="197"/>
      <c r="G100" s="13">
        <v>92</v>
      </c>
      <c r="H100" s="29">
        <v>0</v>
      </c>
      <c r="I100" s="29">
        <v>0</v>
      </c>
    </row>
    <row r="101" spans="1:9" ht="12.75" customHeight="1">
      <c r="A101" s="197" t="s">
        <v>131</v>
      </c>
      <c r="B101" s="197"/>
      <c r="C101" s="197"/>
      <c r="D101" s="197"/>
      <c r="E101" s="197"/>
      <c r="F101" s="197"/>
      <c r="G101" s="13">
        <v>93</v>
      </c>
      <c r="H101" s="29">
        <v>0</v>
      </c>
      <c r="I101" s="29">
        <v>0</v>
      </c>
    </row>
    <row r="102" spans="1:9" ht="12.75" customHeight="1">
      <c r="A102" s="197" t="s">
        <v>132</v>
      </c>
      <c r="B102" s="197"/>
      <c r="C102" s="197"/>
      <c r="D102" s="197"/>
      <c r="E102" s="197"/>
      <c r="F102" s="197"/>
      <c r="G102" s="13">
        <v>94</v>
      </c>
      <c r="H102" s="29">
        <v>0</v>
      </c>
      <c r="I102" s="29">
        <v>0</v>
      </c>
    </row>
    <row r="103" spans="1:9" ht="12.75" customHeight="1">
      <c r="A103" s="197" t="s">
        <v>133</v>
      </c>
      <c r="B103" s="197"/>
      <c r="C103" s="197"/>
      <c r="D103" s="197"/>
      <c r="E103" s="197"/>
      <c r="F103" s="197"/>
      <c r="G103" s="13">
        <v>95</v>
      </c>
      <c r="H103" s="29">
        <v>0</v>
      </c>
      <c r="I103" s="29">
        <v>0</v>
      </c>
    </row>
    <row r="104" spans="1:9" ht="12.75" customHeight="1">
      <c r="A104" s="197" t="s">
        <v>134</v>
      </c>
      <c r="B104" s="197"/>
      <c r="C104" s="197"/>
      <c r="D104" s="197"/>
      <c r="E104" s="197"/>
      <c r="F104" s="197"/>
      <c r="G104" s="13">
        <v>96</v>
      </c>
      <c r="H104" s="29">
        <v>0</v>
      </c>
      <c r="I104" s="29">
        <v>0</v>
      </c>
    </row>
    <row r="105" spans="1:9" ht="12.75" customHeight="1">
      <c r="A105" s="199" t="s">
        <v>398</v>
      </c>
      <c r="B105" s="199"/>
      <c r="C105" s="199"/>
      <c r="D105" s="199"/>
      <c r="E105" s="199"/>
      <c r="F105" s="199"/>
      <c r="G105" s="14">
        <v>97</v>
      </c>
      <c r="H105" s="30">
        <f>SUM(H106:H116)</f>
        <v>12011845</v>
      </c>
      <c r="I105" s="30">
        <f>SUM(I106:I116)</f>
        <v>12337168</v>
      </c>
    </row>
    <row r="106" spans="1:9" ht="12.75" customHeight="1">
      <c r="A106" s="197" t="s">
        <v>135</v>
      </c>
      <c r="B106" s="197"/>
      <c r="C106" s="197"/>
      <c r="D106" s="197"/>
      <c r="E106" s="197"/>
      <c r="F106" s="197"/>
      <c r="G106" s="13">
        <v>98</v>
      </c>
      <c r="H106" s="29">
        <v>0</v>
      </c>
      <c r="I106" s="29">
        <v>0</v>
      </c>
    </row>
    <row r="107" spans="1:9" ht="24.6" customHeight="1">
      <c r="A107" s="197" t="s">
        <v>136</v>
      </c>
      <c r="B107" s="197"/>
      <c r="C107" s="197"/>
      <c r="D107" s="197"/>
      <c r="E107" s="197"/>
      <c r="F107" s="197"/>
      <c r="G107" s="13">
        <v>99</v>
      </c>
      <c r="H107" s="29">
        <v>0</v>
      </c>
      <c r="I107" s="29">
        <v>0</v>
      </c>
    </row>
    <row r="108" spans="1:9" ht="12.75" customHeight="1">
      <c r="A108" s="197" t="s">
        <v>137</v>
      </c>
      <c r="B108" s="197"/>
      <c r="C108" s="197"/>
      <c r="D108" s="197"/>
      <c r="E108" s="197"/>
      <c r="F108" s="197"/>
      <c r="G108" s="13">
        <v>100</v>
      </c>
      <c r="H108" s="29">
        <v>0</v>
      </c>
      <c r="I108" s="29">
        <v>0</v>
      </c>
    </row>
    <row r="109" spans="1:9" ht="21.6" customHeight="1">
      <c r="A109" s="197" t="s">
        <v>138</v>
      </c>
      <c r="B109" s="197"/>
      <c r="C109" s="197"/>
      <c r="D109" s="197"/>
      <c r="E109" s="197"/>
      <c r="F109" s="197"/>
      <c r="G109" s="13">
        <v>101</v>
      </c>
      <c r="H109" s="29">
        <v>0</v>
      </c>
      <c r="I109" s="29">
        <v>0</v>
      </c>
    </row>
    <row r="110" spans="1:9" ht="12.75" customHeight="1">
      <c r="A110" s="197" t="s">
        <v>139</v>
      </c>
      <c r="B110" s="197"/>
      <c r="C110" s="197"/>
      <c r="D110" s="197"/>
      <c r="E110" s="197"/>
      <c r="F110" s="197"/>
      <c r="G110" s="13">
        <v>102</v>
      </c>
      <c r="H110" s="29">
        <v>0</v>
      </c>
      <c r="I110" s="29">
        <v>0</v>
      </c>
    </row>
    <row r="111" spans="1:9" ht="12.75" customHeight="1">
      <c r="A111" s="197" t="s">
        <v>140</v>
      </c>
      <c r="B111" s="197"/>
      <c r="C111" s="197"/>
      <c r="D111" s="197"/>
      <c r="E111" s="197"/>
      <c r="F111" s="197"/>
      <c r="G111" s="13">
        <v>103</v>
      </c>
      <c r="H111" s="29">
        <v>12011845</v>
      </c>
      <c r="I111" s="29">
        <v>12337168</v>
      </c>
    </row>
    <row r="112" spans="1:9" ht="12.75" customHeight="1">
      <c r="A112" s="197" t="s">
        <v>141</v>
      </c>
      <c r="B112" s="197"/>
      <c r="C112" s="197"/>
      <c r="D112" s="197"/>
      <c r="E112" s="197"/>
      <c r="F112" s="197"/>
      <c r="G112" s="13">
        <v>104</v>
      </c>
      <c r="H112" s="29">
        <v>0</v>
      </c>
      <c r="I112" s="29">
        <v>0</v>
      </c>
    </row>
    <row r="113" spans="1:9" ht="12.75" customHeight="1">
      <c r="A113" s="197" t="s">
        <v>142</v>
      </c>
      <c r="B113" s="197"/>
      <c r="C113" s="197"/>
      <c r="D113" s="197"/>
      <c r="E113" s="197"/>
      <c r="F113" s="197"/>
      <c r="G113" s="13">
        <v>105</v>
      </c>
      <c r="H113" s="29">
        <v>0</v>
      </c>
      <c r="I113" s="29">
        <v>0</v>
      </c>
    </row>
    <row r="114" spans="1:9" ht="12.75" customHeight="1">
      <c r="A114" s="197" t="s">
        <v>143</v>
      </c>
      <c r="B114" s="197"/>
      <c r="C114" s="197"/>
      <c r="D114" s="197"/>
      <c r="E114" s="197"/>
      <c r="F114" s="197"/>
      <c r="G114" s="13">
        <v>106</v>
      </c>
      <c r="H114" s="29">
        <v>0</v>
      </c>
      <c r="I114" s="29">
        <v>0</v>
      </c>
    </row>
    <row r="115" spans="1:9" ht="12.75" customHeight="1">
      <c r="A115" s="197" t="s">
        <v>144</v>
      </c>
      <c r="B115" s="197"/>
      <c r="C115" s="197"/>
      <c r="D115" s="197"/>
      <c r="E115" s="197"/>
      <c r="F115" s="197"/>
      <c r="G115" s="13">
        <v>107</v>
      </c>
      <c r="H115" s="29">
        <v>0</v>
      </c>
      <c r="I115" s="29">
        <v>0</v>
      </c>
    </row>
    <row r="116" spans="1:9" ht="12.75" customHeight="1">
      <c r="A116" s="197" t="s">
        <v>145</v>
      </c>
      <c r="B116" s="197"/>
      <c r="C116" s="197"/>
      <c r="D116" s="197"/>
      <c r="E116" s="197"/>
      <c r="F116" s="197"/>
      <c r="G116" s="13">
        <v>108</v>
      </c>
      <c r="H116" s="29">
        <v>0</v>
      </c>
      <c r="I116" s="29">
        <v>0</v>
      </c>
    </row>
    <row r="117" spans="1:9" ht="12.75" customHeight="1">
      <c r="A117" s="199" t="s">
        <v>399</v>
      </c>
      <c r="B117" s="199"/>
      <c r="C117" s="199"/>
      <c r="D117" s="199"/>
      <c r="E117" s="199"/>
      <c r="F117" s="199"/>
      <c r="G117" s="14">
        <v>109</v>
      </c>
      <c r="H117" s="30">
        <f>SUM(H118:H131)</f>
        <v>6028447</v>
      </c>
      <c r="I117" s="30">
        <f>SUM(I118:I131)</f>
        <v>5385199</v>
      </c>
    </row>
    <row r="118" spans="1:9" ht="12.75" customHeight="1">
      <c r="A118" s="197" t="s">
        <v>146</v>
      </c>
      <c r="B118" s="197"/>
      <c r="C118" s="197"/>
      <c r="D118" s="197"/>
      <c r="E118" s="197"/>
      <c r="F118" s="197"/>
      <c r="G118" s="13">
        <v>110</v>
      </c>
      <c r="H118" s="29">
        <v>0</v>
      </c>
      <c r="I118" s="29">
        <v>0</v>
      </c>
    </row>
    <row r="119" spans="1:9" ht="22.15" customHeight="1">
      <c r="A119" s="197" t="s">
        <v>147</v>
      </c>
      <c r="B119" s="197"/>
      <c r="C119" s="197"/>
      <c r="D119" s="197"/>
      <c r="E119" s="197"/>
      <c r="F119" s="197"/>
      <c r="G119" s="13">
        <v>111</v>
      </c>
      <c r="H119" s="29">
        <v>0</v>
      </c>
      <c r="I119" s="29">
        <v>0</v>
      </c>
    </row>
    <row r="120" spans="1:9" ht="12.75" customHeight="1">
      <c r="A120" s="197" t="s">
        <v>148</v>
      </c>
      <c r="B120" s="197"/>
      <c r="C120" s="197"/>
      <c r="D120" s="197"/>
      <c r="E120" s="197"/>
      <c r="F120" s="197"/>
      <c r="G120" s="13">
        <v>112</v>
      </c>
      <c r="H120" s="29">
        <v>0</v>
      </c>
      <c r="I120" s="29">
        <v>0</v>
      </c>
    </row>
    <row r="121" spans="1:9" ht="23.45" customHeight="1">
      <c r="A121" s="197" t="s">
        <v>149</v>
      </c>
      <c r="B121" s="197"/>
      <c r="C121" s="197"/>
      <c r="D121" s="197"/>
      <c r="E121" s="197"/>
      <c r="F121" s="197"/>
      <c r="G121" s="13">
        <v>113</v>
      </c>
      <c r="H121" s="29">
        <v>0</v>
      </c>
      <c r="I121" s="29">
        <v>0</v>
      </c>
    </row>
    <row r="122" spans="1:9" ht="12.75" customHeight="1">
      <c r="A122" s="197" t="s">
        <v>150</v>
      </c>
      <c r="B122" s="197"/>
      <c r="C122" s="197"/>
      <c r="D122" s="197"/>
      <c r="E122" s="197"/>
      <c r="F122" s="197"/>
      <c r="G122" s="13">
        <v>114</v>
      </c>
      <c r="H122" s="29">
        <v>0</v>
      </c>
      <c r="I122" s="29">
        <v>0</v>
      </c>
    </row>
    <row r="123" spans="1:9" ht="12.75" customHeight="1">
      <c r="A123" s="197" t="s">
        <v>151</v>
      </c>
      <c r="B123" s="197"/>
      <c r="C123" s="197"/>
      <c r="D123" s="197"/>
      <c r="E123" s="197"/>
      <c r="F123" s="197"/>
      <c r="G123" s="13">
        <v>115</v>
      </c>
      <c r="H123" s="29">
        <v>3183524</v>
      </c>
      <c r="I123" s="29">
        <v>2419246</v>
      </c>
    </row>
    <row r="124" spans="1:9" ht="12.75" customHeight="1">
      <c r="A124" s="197" t="s">
        <v>152</v>
      </c>
      <c r="B124" s="197"/>
      <c r="C124" s="197"/>
      <c r="D124" s="197"/>
      <c r="E124" s="197"/>
      <c r="F124" s="197"/>
      <c r="G124" s="13">
        <v>116</v>
      </c>
      <c r="H124" s="29">
        <v>11293</v>
      </c>
      <c r="I124" s="29">
        <v>11293</v>
      </c>
    </row>
    <row r="125" spans="1:9" ht="12.75" customHeight="1">
      <c r="A125" s="197" t="s">
        <v>153</v>
      </c>
      <c r="B125" s="197"/>
      <c r="C125" s="197"/>
      <c r="D125" s="197"/>
      <c r="E125" s="197"/>
      <c r="F125" s="197"/>
      <c r="G125" s="13">
        <v>117</v>
      </c>
      <c r="H125" s="29">
        <v>1798103</v>
      </c>
      <c r="I125" s="29">
        <v>1705730</v>
      </c>
    </row>
    <row r="126" spans="1:9">
      <c r="A126" s="197" t="s">
        <v>154</v>
      </c>
      <c r="B126" s="197"/>
      <c r="C126" s="197"/>
      <c r="D126" s="197"/>
      <c r="E126" s="197"/>
      <c r="F126" s="197"/>
      <c r="G126" s="13">
        <v>118</v>
      </c>
      <c r="H126" s="29">
        <v>0</v>
      </c>
      <c r="I126" s="29">
        <v>0</v>
      </c>
    </row>
    <row r="127" spans="1:9">
      <c r="A127" s="197" t="s">
        <v>155</v>
      </c>
      <c r="B127" s="197"/>
      <c r="C127" s="197"/>
      <c r="D127" s="197"/>
      <c r="E127" s="197"/>
      <c r="F127" s="197"/>
      <c r="G127" s="13">
        <v>119</v>
      </c>
      <c r="H127" s="29">
        <v>365138</v>
      </c>
      <c r="I127" s="29">
        <v>362138</v>
      </c>
    </row>
    <row r="128" spans="1:9">
      <c r="A128" s="197" t="s">
        <v>156</v>
      </c>
      <c r="B128" s="197"/>
      <c r="C128" s="197"/>
      <c r="D128" s="197"/>
      <c r="E128" s="197"/>
      <c r="F128" s="197"/>
      <c r="G128" s="13">
        <v>120</v>
      </c>
      <c r="H128" s="29">
        <v>516282</v>
      </c>
      <c r="I128" s="29">
        <v>732685</v>
      </c>
    </row>
    <row r="129" spans="1:9">
      <c r="A129" s="197" t="s">
        <v>157</v>
      </c>
      <c r="B129" s="197"/>
      <c r="C129" s="197"/>
      <c r="D129" s="197"/>
      <c r="E129" s="197"/>
      <c r="F129" s="197"/>
      <c r="G129" s="13">
        <v>121</v>
      </c>
      <c r="H129" s="29">
        <v>0</v>
      </c>
      <c r="I129" s="29">
        <v>0</v>
      </c>
    </row>
    <row r="130" spans="1:9">
      <c r="A130" s="197" t="s">
        <v>158</v>
      </c>
      <c r="B130" s="197"/>
      <c r="C130" s="197"/>
      <c r="D130" s="197"/>
      <c r="E130" s="197"/>
      <c r="F130" s="197"/>
      <c r="G130" s="13">
        <v>122</v>
      </c>
      <c r="H130" s="29">
        <v>0</v>
      </c>
      <c r="I130" s="29">
        <v>0</v>
      </c>
    </row>
    <row r="131" spans="1:9">
      <c r="A131" s="197" t="s">
        <v>159</v>
      </c>
      <c r="B131" s="197"/>
      <c r="C131" s="197"/>
      <c r="D131" s="197"/>
      <c r="E131" s="197"/>
      <c r="F131" s="197"/>
      <c r="G131" s="13">
        <v>123</v>
      </c>
      <c r="H131" s="29">
        <v>154107</v>
      </c>
      <c r="I131" s="29">
        <v>154107</v>
      </c>
    </row>
    <row r="132" spans="1:9" ht="22.15" customHeight="1">
      <c r="A132" s="213" t="s">
        <v>160</v>
      </c>
      <c r="B132" s="213"/>
      <c r="C132" s="213"/>
      <c r="D132" s="213"/>
      <c r="E132" s="213"/>
      <c r="F132" s="213"/>
      <c r="G132" s="13">
        <v>124</v>
      </c>
      <c r="H132" s="29">
        <v>405632</v>
      </c>
      <c r="I132" s="29">
        <v>864012</v>
      </c>
    </row>
    <row r="133" spans="1:9">
      <c r="A133" s="199" t="s">
        <v>400</v>
      </c>
      <c r="B133" s="199"/>
      <c r="C133" s="199"/>
      <c r="D133" s="199"/>
      <c r="E133" s="199"/>
      <c r="F133" s="199"/>
      <c r="G133" s="14">
        <v>125</v>
      </c>
      <c r="H133" s="30">
        <f>H75+H98+H105+H117+H132</f>
        <v>71560190</v>
      </c>
      <c r="I133" s="30">
        <f>I75+I98+I105+I117+I132</f>
        <v>71739475</v>
      </c>
    </row>
    <row r="134" spans="1:9">
      <c r="A134" s="213" t="s">
        <v>161</v>
      </c>
      <c r="B134" s="213"/>
      <c r="C134" s="213"/>
      <c r="D134" s="213"/>
      <c r="E134" s="213"/>
      <c r="F134" s="213"/>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75:I75 H97:I97 H94:I94 H77:I91">
      <formula1>999999999999</formula1>
    </dataValidation>
    <dataValidation type="whole" operator="greaterThanOrEqual" allowBlank="1" showInputMessage="1" showErrorMessage="1" errorTitle="Incorrect entry" error="You can enter only positive whole numbers or a zero" sqref="H8:I73 H98:I134 H95:I96 H92:I93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view="pageBreakPreview" topLeftCell="A103" zoomScale="110" zoomScaleNormal="100" zoomScaleSheetLayoutView="110" workbookViewId="0">
      <selection activeCell="H89" sqref="H89:K89"/>
    </sheetView>
  </sheetViews>
  <sheetFormatPr defaultRowHeight="12.75"/>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c r="A1" s="238" t="s">
        <v>162</v>
      </c>
      <c r="B1" s="201"/>
      <c r="C1" s="201"/>
      <c r="D1" s="201"/>
      <c r="E1" s="201"/>
      <c r="F1" s="201"/>
      <c r="G1" s="201"/>
      <c r="H1" s="201"/>
      <c r="I1" s="201"/>
    </row>
    <row r="2" spans="1:11">
      <c r="A2" s="237" t="s">
        <v>521</v>
      </c>
      <c r="B2" s="203"/>
      <c r="C2" s="203"/>
      <c r="D2" s="203"/>
      <c r="E2" s="203"/>
      <c r="F2" s="203"/>
      <c r="G2" s="203"/>
      <c r="H2" s="203"/>
      <c r="I2" s="203"/>
      <c r="J2" s="108"/>
      <c r="K2" s="108"/>
    </row>
    <row r="3" spans="1:11">
      <c r="A3" s="224" t="s">
        <v>499</v>
      </c>
      <c r="B3" s="225"/>
      <c r="C3" s="225"/>
      <c r="D3" s="225"/>
      <c r="E3" s="225"/>
      <c r="F3" s="225"/>
      <c r="G3" s="225"/>
      <c r="H3" s="225"/>
      <c r="I3" s="225"/>
      <c r="J3" s="226"/>
      <c r="K3" s="226"/>
    </row>
    <row r="4" spans="1:11">
      <c r="A4" s="227" t="s">
        <v>518</v>
      </c>
      <c r="B4" s="228"/>
      <c r="C4" s="228"/>
      <c r="D4" s="228"/>
      <c r="E4" s="228"/>
      <c r="F4" s="228"/>
      <c r="G4" s="228"/>
      <c r="H4" s="228"/>
      <c r="I4" s="228"/>
      <c r="J4" s="229"/>
      <c r="K4" s="229"/>
    </row>
    <row r="5" spans="1:11" ht="22.15" customHeight="1">
      <c r="A5" s="221" t="s">
        <v>163</v>
      </c>
      <c r="B5" s="211"/>
      <c r="C5" s="211"/>
      <c r="D5" s="211"/>
      <c r="E5" s="211"/>
      <c r="F5" s="211"/>
      <c r="G5" s="221" t="s">
        <v>164</v>
      </c>
      <c r="H5" s="222" t="s">
        <v>165</v>
      </c>
      <c r="I5" s="223"/>
      <c r="J5" s="222" t="s">
        <v>166</v>
      </c>
      <c r="K5" s="223"/>
    </row>
    <row r="6" spans="1:11">
      <c r="A6" s="211"/>
      <c r="B6" s="211"/>
      <c r="C6" s="211"/>
      <c r="D6" s="211"/>
      <c r="E6" s="211"/>
      <c r="F6" s="211"/>
      <c r="G6" s="211"/>
      <c r="H6" s="16" t="s">
        <v>167</v>
      </c>
      <c r="I6" s="16" t="s">
        <v>168</v>
      </c>
      <c r="J6" s="16" t="s">
        <v>169</v>
      </c>
      <c r="K6" s="16" t="s">
        <v>170</v>
      </c>
    </row>
    <row r="7" spans="1:11">
      <c r="A7" s="232">
        <v>1</v>
      </c>
      <c r="B7" s="209"/>
      <c r="C7" s="209"/>
      <c r="D7" s="209"/>
      <c r="E7" s="209"/>
      <c r="F7" s="209"/>
      <c r="G7" s="15">
        <v>2</v>
      </c>
      <c r="H7" s="16">
        <v>3</v>
      </c>
      <c r="I7" s="16">
        <v>4</v>
      </c>
      <c r="J7" s="16">
        <v>5</v>
      </c>
      <c r="K7" s="16">
        <v>6</v>
      </c>
    </row>
    <row r="8" spans="1:11">
      <c r="A8" s="233" t="s">
        <v>401</v>
      </c>
      <c r="B8" s="234"/>
      <c r="C8" s="234"/>
      <c r="D8" s="234"/>
      <c r="E8" s="234"/>
      <c r="F8" s="234"/>
      <c r="G8" s="14">
        <v>1</v>
      </c>
      <c r="H8" s="109">
        <f>SUM(H9:H13)</f>
        <v>4346283</v>
      </c>
      <c r="I8" s="109">
        <f>SUM(I9:I13)</f>
        <v>4346283</v>
      </c>
      <c r="J8" s="109">
        <f>SUM(J9:J13)</f>
        <v>4976519</v>
      </c>
      <c r="K8" s="109">
        <f>SUM(K9:K13)</f>
        <v>4976519</v>
      </c>
    </row>
    <row r="9" spans="1:11">
      <c r="A9" s="197" t="s">
        <v>171</v>
      </c>
      <c r="B9" s="197"/>
      <c r="C9" s="197"/>
      <c r="D9" s="197"/>
      <c r="E9" s="197"/>
      <c r="F9" s="197"/>
      <c r="G9" s="13">
        <v>2</v>
      </c>
      <c r="H9" s="29">
        <v>0</v>
      </c>
      <c r="I9" s="29">
        <v>0</v>
      </c>
      <c r="J9" s="29">
        <v>0</v>
      </c>
      <c r="K9" s="29">
        <v>0</v>
      </c>
    </row>
    <row r="10" spans="1:11">
      <c r="A10" s="197" t="s">
        <v>172</v>
      </c>
      <c r="B10" s="197"/>
      <c r="C10" s="197"/>
      <c r="D10" s="197"/>
      <c r="E10" s="197"/>
      <c r="F10" s="197"/>
      <c r="G10" s="13">
        <v>3</v>
      </c>
      <c r="H10" s="29">
        <v>4317556</v>
      </c>
      <c r="I10" s="29">
        <v>4317556</v>
      </c>
      <c r="J10" s="29">
        <v>4842800</v>
      </c>
      <c r="K10" s="29">
        <v>4842800</v>
      </c>
    </row>
    <row r="11" spans="1:11">
      <c r="A11" s="197" t="s">
        <v>173</v>
      </c>
      <c r="B11" s="197"/>
      <c r="C11" s="197"/>
      <c r="D11" s="197"/>
      <c r="E11" s="197"/>
      <c r="F11" s="197"/>
      <c r="G11" s="13">
        <v>4</v>
      </c>
      <c r="H11" s="29">
        <v>0</v>
      </c>
      <c r="I11" s="29">
        <v>0</v>
      </c>
      <c r="J11" s="29">
        <v>0</v>
      </c>
      <c r="K11" s="29">
        <v>0</v>
      </c>
    </row>
    <row r="12" spans="1:11">
      <c r="A12" s="197" t="s">
        <v>174</v>
      </c>
      <c r="B12" s="197"/>
      <c r="C12" s="197"/>
      <c r="D12" s="197"/>
      <c r="E12" s="197"/>
      <c r="F12" s="197"/>
      <c r="G12" s="13">
        <v>5</v>
      </c>
      <c r="H12" s="29">
        <v>0</v>
      </c>
      <c r="I12" s="29">
        <v>0</v>
      </c>
      <c r="J12" s="29">
        <v>0</v>
      </c>
      <c r="K12" s="29">
        <v>0</v>
      </c>
    </row>
    <row r="13" spans="1:11">
      <c r="A13" s="197" t="s">
        <v>175</v>
      </c>
      <c r="B13" s="197"/>
      <c r="C13" s="197"/>
      <c r="D13" s="197"/>
      <c r="E13" s="197"/>
      <c r="F13" s="197"/>
      <c r="G13" s="13">
        <v>6</v>
      </c>
      <c r="H13" s="29">
        <v>28727</v>
      </c>
      <c r="I13" s="29">
        <v>28727</v>
      </c>
      <c r="J13" s="29">
        <v>133719</v>
      </c>
      <c r="K13" s="29">
        <v>133719</v>
      </c>
    </row>
    <row r="14" spans="1:11" ht="22.15" customHeight="1">
      <c r="A14" s="233" t="s">
        <v>402</v>
      </c>
      <c r="B14" s="234"/>
      <c r="C14" s="234"/>
      <c r="D14" s="234"/>
      <c r="E14" s="234"/>
      <c r="F14" s="234"/>
      <c r="G14" s="14">
        <v>7</v>
      </c>
      <c r="H14" s="109">
        <f>H15+H16+H20+H24+H25+H26+H29+H36</f>
        <v>4421610</v>
      </c>
      <c r="I14" s="109">
        <f>I15+I16+I20+I24+I25+I26+I29+I36</f>
        <v>4421610</v>
      </c>
      <c r="J14" s="109">
        <f>J15+J16+J20+J24+J25+J26+J29+J36</f>
        <v>4816987</v>
      </c>
      <c r="K14" s="109">
        <f>K15+K16+K20+K24+K25+K26+K29+K36</f>
        <v>4816987</v>
      </c>
    </row>
    <row r="15" spans="1:11">
      <c r="A15" s="197" t="s">
        <v>176</v>
      </c>
      <c r="B15" s="197"/>
      <c r="C15" s="197"/>
      <c r="D15" s="197"/>
      <c r="E15" s="197"/>
      <c r="F15" s="197"/>
      <c r="G15" s="13">
        <v>8</v>
      </c>
      <c r="H15" s="29">
        <v>0</v>
      </c>
      <c r="I15" s="29">
        <v>0</v>
      </c>
      <c r="J15" s="29">
        <v>0</v>
      </c>
      <c r="K15" s="29">
        <v>0</v>
      </c>
    </row>
    <row r="16" spans="1:11">
      <c r="A16" s="198" t="s">
        <v>403</v>
      </c>
      <c r="B16" s="198"/>
      <c r="C16" s="198"/>
      <c r="D16" s="198"/>
      <c r="E16" s="198"/>
      <c r="F16" s="198"/>
      <c r="G16" s="14">
        <v>9</v>
      </c>
      <c r="H16" s="109">
        <f>SUM(H17:H19)</f>
        <v>1320257</v>
      </c>
      <c r="I16" s="109">
        <f>SUM(I17:I19)</f>
        <v>1320257</v>
      </c>
      <c r="J16" s="109">
        <f>SUM(J17:J19)</f>
        <v>1450396</v>
      </c>
      <c r="K16" s="109">
        <f>SUM(K17:K19)</f>
        <v>1450396</v>
      </c>
    </row>
    <row r="17" spans="1:11">
      <c r="A17" s="239" t="s">
        <v>177</v>
      </c>
      <c r="B17" s="239"/>
      <c r="C17" s="239"/>
      <c r="D17" s="239"/>
      <c r="E17" s="239"/>
      <c r="F17" s="239"/>
      <c r="G17" s="13">
        <v>10</v>
      </c>
      <c r="H17" s="29">
        <v>518269</v>
      </c>
      <c r="I17" s="29">
        <v>518269</v>
      </c>
      <c r="J17" s="29">
        <v>482179</v>
      </c>
      <c r="K17" s="29">
        <v>482179</v>
      </c>
    </row>
    <row r="18" spans="1:11">
      <c r="A18" s="239" t="s">
        <v>178</v>
      </c>
      <c r="B18" s="239"/>
      <c r="C18" s="239"/>
      <c r="D18" s="239"/>
      <c r="E18" s="239"/>
      <c r="F18" s="239"/>
      <c r="G18" s="13">
        <v>11</v>
      </c>
      <c r="H18" s="29">
        <v>0</v>
      </c>
      <c r="I18" s="29">
        <v>0</v>
      </c>
      <c r="J18" s="29">
        <v>0</v>
      </c>
      <c r="K18" s="29">
        <v>0</v>
      </c>
    </row>
    <row r="19" spans="1:11">
      <c r="A19" s="239" t="s">
        <v>179</v>
      </c>
      <c r="B19" s="239"/>
      <c r="C19" s="239"/>
      <c r="D19" s="239"/>
      <c r="E19" s="239"/>
      <c r="F19" s="239"/>
      <c r="G19" s="13">
        <v>12</v>
      </c>
      <c r="H19" s="29">
        <v>801988</v>
      </c>
      <c r="I19" s="29">
        <v>801988</v>
      </c>
      <c r="J19" s="29">
        <v>968217</v>
      </c>
      <c r="K19" s="29">
        <v>968217</v>
      </c>
    </row>
    <row r="20" spans="1:11">
      <c r="A20" s="198" t="s">
        <v>404</v>
      </c>
      <c r="B20" s="198"/>
      <c r="C20" s="198"/>
      <c r="D20" s="198"/>
      <c r="E20" s="198"/>
      <c r="F20" s="198"/>
      <c r="G20" s="14">
        <v>13</v>
      </c>
      <c r="H20" s="109">
        <f>SUM(H21:H23)</f>
        <v>1609425</v>
      </c>
      <c r="I20" s="109">
        <f>SUM(I21:I23)</f>
        <v>1609425</v>
      </c>
      <c r="J20" s="109">
        <f>SUM(J21:J23)</f>
        <v>1794693</v>
      </c>
      <c r="K20" s="109">
        <f>SUM(K21:K23)</f>
        <v>1794693</v>
      </c>
    </row>
    <row r="21" spans="1:11">
      <c r="A21" s="239" t="s">
        <v>180</v>
      </c>
      <c r="B21" s="239"/>
      <c r="C21" s="239"/>
      <c r="D21" s="239"/>
      <c r="E21" s="239"/>
      <c r="F21" s="239"/>
      <c r="G21" s="13">
        <v>14</v>
      </c>
      <c r="H21" s="29">
        <v>962489</v>
      </c>
      <c r="I21" s="29">
        <v>962489</v>
      </c>
      <c r="J21" s="29">
        <v>1083794</v>
      </c>
      <c r="K21" s="29">
        <v>1083794</v>
      </c>
    </row>
    <row r="22" spans="1:11">
      <c r="A22" s="239" t="s">
        <v>181</v>
      </c>
      <c r="B22" s="239"/>
      <c r="C22" s="239"/>
      <c r="D22" s="239"/>
      <c r="E22" s="239"/>
      <c r="F22" s="239"/>
      <c r="G22" s="13">
        <v>15</v>
      </c>
      <c r="H22" s="29">
        <v>418118</v>
      </c>
      <c r="I22" s="29">
        <v>418118</v>
      </c>
      <c r="J22" s="29">
        <v>455888</v>
      </c>
      <c r="K22" s="29">
        <v>455888</v>
      </c>
    </row>
    <row r="23" spans="1:11">
      <c r="A23" s="239" t="s">
        <v>182</v>
      </c>
      <c r="B23" s="239"/>
      <c r="C23" s="239"/>
      <c r="D23" s="239"/>
      <c r="E23" s="239"/>
      <c r="F23" s="239"/>
      <c r="G23" s="13">
        <v>16</v>
      </c>
      <c r="H23" s="29">
        <v>228818</v>
      </c>
      <c r="I23" s="29">
        <v>228818</v>
      </c>
      <c r="J23" s="29">
        <v>255011</v>
      </c>
      <c r="K23" s="29">
        <v>255011</v>
      </c>
    </row>
    <row r="24" spans="1:11">
      <c r="A24" s="197" t="s">
        <v>183</v>
      </c>
      <c r="B24" s="197"/>
      <c r="C24" s="197"/>
      <c r="D24" s="197"/>
      <c r="E24" s="197"/>
      <c r="F24" s="197"/>
      <c r="G24" s="13">
        <v>17</v>
      </c>
      <c r="H24" s="29">
        <v>741049</v>
      </c>
      <c r="I24" s="29">
        <v>741049</v>
      </c>
      <c r="J24" s="29">
        <v>809821</v>
      </c>
      <c r="K24" s="29">
        <v>809821</v>
      </c>
    </row>
    <row r="25" spans="1:11">
      <c r="A25" s="197" t="s">
        <v>184</v>
      </c>
      <c r="B25" s="197"/>
      <c r="C25" s="197"/>
      <c r="D25" s="197"/>
      <c r="E25" s="197"/>
      <c r="F25" s="197"/>
      <c r="G25" s="13">
        <v>18</v>
      </c>
      <c r="H25" s="29">
        <v>620539</v>
      </c>
      <c r="I25" s="29">
        <v>620539</v>
      </c>
      <c r="J25" s="29">
        <v>749915</v>
      </c>
      <c r="K25" s="29">
        <v>749915</v>
      </c>
    </row>
    <row r="26" spans="1:11">
      <c r="A26" s="198" t="s">
        <v>405</v>
      </c>
      <c r="B26" s="198"/>
      <c r="C26" s="198"/>
      <c r="D26" s="198"/>
      <c r="E26" s="198"/>
      <c r="F26" s="198"/>
      <c r="G26" s="14">
        <v>19</v>
      </c>
      <c r="H26" s="109">
        <f>H27+H28</f>
        <v>0</v>
      </c>
      <c r="I26" s="109">
        <f>I27+I28</f>
        <v>0</v>
      </c>
      <c r="J26" s="109">
        <f>J27+J28</f>
        <v>0</v>
      </c>
      <c r="K26" s="109">
        <f>K27+K28</f>
        <v>0</v>
      </c>
    </row>
    <row r="27" spans="1:11">
      <c r="A27" s="239" t="s">
        <v>185</v>
      </c>
      <c r="B27" s="239"/>
      <c r="C27" s="239"/>
      <c r="D27" s="239"/>
      <c r="E27" s="239"/>
      <c r="F27" s="239"/>
      <c r="G27" s="13">
        <v>20</v>
      </c>
      <c r="H27" s="29">
        <v>0</v>
      </c>
      <c r="I27" s="29">
        <v>0</v>
      </c>
      <c r="J27" s="29">
        <v>0</v>
      </c>
      <c r="K27" s="29">
        <v>0</v>
      </c>
    </row>
    <row r="28" spans="1:11">
      <c r="A28" s="239" t="s">
        <v>186</v>
      </c>
      <c r="B28" s="239"/>
      <c r="C28" s="239"/>
      <c r="D28" s="239"/>
      <c r="E28" s="239"/>
      <c r="F28" s="239"/>
      <c r="G28" s="13">
        <v>21</v>
      </c>
      <c r="H28" s="29">
        <v>0</v>
      </c>
      <c r="I28" s="29">
        <v>0</v>
      </c>
      <c r="J28" s="29">
        <v>0</v>
      </c>
      <c r="K28" s="29">
        <v>0</v>
      </c>
    </row>
    <row r="29" spans="1:11">
      <c r="A29" s="198" t="s">
        <v>406</v>
      </c>
      <c r="B29" s="198"/>
      <c r="C29" s="198"/>
      <c r="D29" s="198"/>
      <c r="E29" s="198"/>
      <c r="F29" s="198"/>
      <c r="G29" s="14">
        <v>22</v>
      </c>
      <c r="H29" s="109">
        <f>SUM(H30:H35)</f>
        <v>0</v>
      </c>
      <c r="I29" s="109">
        <f>SUM(I30:I35)</f>
        <v>0</v>
      </c>
      <c r="J29" s="109">
        <f>SUM(J30:J35)</f>
        <v>0</v>
      </c>
      <c r="K29" s="109">
        <f>SUM(K30:K35)</f>
        <v>0</v>
      </c>
    </row>
    <row r="30" spans="1:11">
      <c r="A30" s="239" t="s">
        <v>187</v>
      </c>
      <c r="B30" s="239"/>
      <c r="C30" s="239"/>
      <c r="D30" s="239"/>
      <c r="E30" s="239"/>
      <c r="F30" s="239"/>
      <c r="G30" s="13">
        <v>23</v>
      </c>
      <c r="H30" s="29">
        <v>0</v>
      </c>
      <c r="I30" s="29">
        <v>0</v>
      </c>
      <c r="J30" s="29">
        <v>0</v>
      </c>
      <c r="K30" s="29">
        <v>0</v>
      </c>
    </row>
    <row r="31" spans="1:11">
      <c r="A31" s="239" t="s">
        <v>188</v>
      </c>
      <c r="B31" s="239"/>
      <c r="C31" s="239"/>
      <c r="D31" s="239"/>
      <c r="E31" s="239"/>
      <c r="F31" s="239"/>
      <c r="G31" s="13">
        <v>24</v>
      </c>
      <c r="H31" s="29">
        <v>0</v>
      </c>
      <c r="I31" s="29">
        <v>0</v>
      </c>
      <c r="J31" s="29">
        <v>0</v>
      </c>
      <c r="K31" s="29">
        <v>0</v>
      </c>
    </row>
    <row r="32" spans="1:11">
      <c r="A32" s="239" t="s">
        <v>189</v>
      </c>
      <c r="B32" s="239"/>
      <c r="C32" s="239"/>
      <c r="D32" s="239"/>
      <c r="E32" s="239"/>
      <c r="F32" s="239"/>
      <c r="G32" s="13">
        <v>25</v>
      </c>
      <c r="H32" s="29">
        <v>0</v>
      </c>
      <c r="I32" s="29">
        <v>0</v>
      </c>
      <c r="J32" s="29">
        <v>0</v>
      </c>
      <c r="K32" s="29">
        <v>0</v>
      </c>
    </row>
    <row r="33" spans="1:11">
      <c r="A33" s="239" t="s">
        <v>190</v>
      </c>
      <c r="B33" s="239"/>
      <c r="C33" s="239"/>
      <c r="D33" s="239"/>
      <c r="E33" s="239"/>
      <c r="F33" s="239"/>
      <c r="G33" s="13">
        <v>26</v>
      </c>
      <c r="H33" s="29">
        <v>0</v>
      </c>
      <c r="I33" s="29">
        <v>0</v>
      </c>
      <c r="J33" s="29">
        <v>0</v>
      </c>
      <c r="K33" s="29">
        <v>0</v>
      </c>
    </row>
    <row r="34" spans="1:11">
      <c r="A34" s="239" t="s">
        <v>191</v>
      </c>
      <c r="B34" s="239"/>
      <c r="C34" s="239"/>
      <c r="D34" s="239"/>
      <c r="E34" s="239"/>
      <c r="F34" s="239"/>
      <c r="G34" s="13">
        <v>27</v>
      </c>
      <c r="H34" s="29">
        <v>0</v>
      </c>
      <c r="I34" s="29">
        <v>0</v>
      </c>
      <c r="J34" s="29">
        <v>0</v>
      </c>
      <c r="K34" s="29">
        <v>0</v>
      </c>
    </row>
    <row r="35" spans="1:11">
      <c r="A35" s="239" t="s">
        <v>192</v>
      </c>
      <c r="B35" s="239"/>
      <c r="C35" s="239"/>
      <c r="D35" s="239"/>
      <c r="E35" s="239"/>
      <c r="F35" s="239"/>
      <c r="G35" s="13">
        <v>28</v>
      </c>
      <c r="H35" s="29">
        <v>0</v>
      </c>
      <c r="I35" s="29">
        <v>0</v>
      </c>
      <c r="J35" s="29">
        <v>0</v>
      </c>
      <c r="K35" s="29">
        <v>0</v>
      </c>
    </row>
    <row r="36" spans="1:11">
      <c r="A36" s="197" t="s">
        <v>193</v>
      </c>
      <c r="B36" s="197"/>
      <c r="C36" s="197"/>
      <c r="D36" s="197"/>
      <c r="E36" s="197"/>
      <c r="F36" s="197"/>
      <c r="G36" s="13">
        <v>29</v>
      </c>
      <c r="H36" s="29">
        <v>130340</v>
      </c>
      <c r="I36" s="29">
        <v>130340</v>
      </c>
      <c r="J36" s="29">
        <v>12162</v>
      </c>
      <c r="K36" s="29">
        <v>12162</v>
      </c>
    </row>
    <row r="37" spans="1:11">
      <c r="A37" s="233" t="s">
        <v>407</v>
      </c>
      <c r="B37" s="234"/>
      <c r="C37" s="234"/>
      <c r="D37" s="234"/>
      <c r="E37" s="234"/>
      <c r="F37" s="234"/>
      <c r="G37" s="14">
        <v>30</v>
      </c>
      <c r="H37" s="109">
        <f>SUM(H38:H47)</f>
        <v>114</v>
      </c>
      <c r="I37" s="109">
        <f>SUM(I38:I47)</f>
        <v>114</v>
      </c>
      <c r="J37" s="109">
        <f>SUM(J38:J47)</f>
        <v>6</v>
      </c>
      <c r="K37" s="109">
        <f>SUM(K38:K47)</f>
        <v>6</v>
      </c>
    </row>
    <row r="38" spans="1:11" ht="23.45" customHeight="1">
      <c r="A38" s="197" t="s">
        <v>194</v>
      </c>
      <c r="B38" s="197"/>
      <c r="C38" s="197"/>
      <c r="D38" s="197"/>
      <c r="E38" s="197"/>
      <c r="F38" s="197"/>
      <c r="G38" s="13">
        <v>31</v>
      </c>
      <c r="H38" s="29">
        <v>0</v>
      </c>
      <c r="I38" s="29">
        <v>0</v>
      </c>
      <c r="J38" s="29">
        <v>0</v>
      </c>
      <c r="K38" s="29">
        <v>0</v>
      </c>
    </row>
    <row r="39" spans="1:11" ht="25.15" customHeight="1">
      <c r="A39" s="197" t="s">
        <v>195</v>
      </c>
      <c r="B39" s="197"/>
      <c r="C39" s="197"/>
      <c r="D39" s="197"/>
      <c r="E39" s="197"/>
      <c r="F39" s="197"/>
      <c r="G39" s="13">
        <v>32</v>
      </c>
      <c r="H39" s="29">
        <v>0</v>
      </c>
      <c r="I39" s="29">
        <v>0</v>
      </c>
      <c r="J39" s="29">
        <v>0</v>
      </c>
      <c r="K39" s="29">
        <v>0</v>
      </c>
    </row>
    <row r="40" spans="1:11" ht="25.15" customHeight="1">
      <c r="A40" s="197" t="s">
        <v>196</v>
      </c>
      <c r="B40" s="197"/>
      <c r="C40" s="197"/>
      <c r="D40" s="197"/>
      <c r="E40" s="197"/>
      <c r="F40" s="197"/>
      <c r="G40" s="13">
        <v>33</v>
      </c>
      <c r="H40" s="29">
        <v>0</v>
      </c>
      <c r="I40" s="29">
        <v>0</v>
      </c>
      <c r="J40" s="29">
        <v>0</v>
      </c>
      <c r="K40" s="29">
        <v>0</v>
      </c>
    </row>
    <row r="41" spans="1:11" ht="25.15" customHeight="1">
      <c r="A41" s="197" t="s">
        <v>197</v>
      </c>
      <c r="B41" s="197"/>
      <c r="C41" s="197"/>
      <c r="D41" s="197"/>
      <c r="E41" s="197"/>
      <c r="F41" s="197"/>
      <c r="G41" s="13">
        <v>34</v>
      </c>
      <c r="H41" s="29">
        <v>0</v>
      </c>
      <c r="I41" s="29">
        <v>0</v>
      </c>
      <c r="J41" s="29">
        <v>0</v>
      </c>
      <c r="K41" s="29">
        <v>0</v>
      </c>
    </row>
    <row r="42" spans="1:11" ht="25.15" customHeight="1">
      <c r="A42" s="197" t="s">
        <v>198</v>
      </c>
      <c r="B42" s="197"/>
      <c r="C42" s="197"/>
      <c r="D42" s="197"/>
      <c r="E42" s="197"/>
      <c r="F42" s="197"/>
      <c r="G42" s="13">
        <v>35</v>
      </c>
      <c r="H42" s="29">
        <v>0</v>
      </c>
      <c r="I42" s="29">
        <v>0</v>
      </c>
      <c r="J42" s="29">
        <v>0</v>
      </c>
      <c r="K42" s="29">
        <v>0</v>
      </c>
    </row>
    <row r="43" spans="1:11">
      <c r="A43" s="197" t="s">
        <v>199</v>
      </c>
      <c r="B43" s="197"/>
      <c r="C43" s="197"/>
      <c r="D43" s="197"/>
      <c r="E43" s="197"/>
      <c r="F43" s="197"/>
      <c r="G43" s="13">
        <v>36</v>
      </c>
      <c r="H43" s="29">
        <v>0</v>
      </c>
      <c r="I43" s="29">
        <v>0</v>
      </c>
      <c r="J43" s="29">
        <v>0</v>
      </c>
      <c r="K43" s="29">
        <v>0</v>
      </c>
    </row>
    <row r="44" spans="1:11">
      <c r="A44" s="197" t="s">
        <v>200</v>
      </c>
      <c r="B44" s="197"/>
      <c r="C44" s="197"/>
      <c r="D44" s="197"/>
      <c r="E44" s="197"/>
      <c r="F44" s="197"/>
      <c r="G44" s="13">
        <v>37</v>
      </c>
      <c r="H44" s="29">
        <v>0</v>
      </c>
      <c r="I44" s="29">
        <v>0</v>
      </c>
      <c r="J44" s="29">
        <v>0</v>
      </c>
      <c r="K44" s="29">
        <v>0</v>
      </c>
    </row>
    <row r="45" spans="1:11">
      <c r="A45" s="197" t="s">
        <v>201</v>
      </c>
      <c r="B45" s="197"/>
      <c r="C45" s="197"/>
      <c r="D45" s="197"/>
      <c r="E45" s="197"/>
      <c r="F45" s="197"/>
      <c r="G45" s="13">
        <v>38</v>
      </c>
      <c r="H45" s="29">
        <v>114</v>
      </c>
      <c r="I45" s="29">
        <v>114</v>
      </c>
      <c r="J45" s="29">
        <v>6</v>
      </c>
      <c r="K45" s="29">
        <v>6</v>
      </c>
    </row>
    <row r="46" spans="1:11">
      <c r="A46" s="197" t="s">
        <v>202</v>
      </c>
      <c r="B46" s="197"/>
      <c r="C46" s="197"/>
      <c r="D46" s="197"/>
      <c r="E46" s="197"/>
      <c r="F46" s="197"/>
      <c r="G46" s="13">
        <v>39</v>
      </c>
      <c r="H46" s="29">
        <v>0</v>
      </c>
      <c r="I46" s="29">
        <v>0</v>
      </c>
      <c r="J46" s="29">
        <v>0</v>
      </c>
      <c r="K46" s="29">
        <v>0</v>
      </c>
    </row>
    <row r="47" spans="1:11">
      <c r="A47" s="197" t="s">
        <v>203</v>
      </c>
      <c r="B47" s="197"/>
      <c r="C47" s="197"/>
      <c r="D47" s="197"/>
      <c r="E47" s="197"/>
      <c r="F47" s="197"/>
      <c r="G47" s="13">
        <v>40</v>
      </c>
      <c r="H47" s="29">
        <v>0</v>
      </c>
      <c r="I47" s="29">
        <v>0</v>
      </c>
      <c r="J47" s="29">
        <v>0</v>
      </c>
      <c r="K47" s="29">
        <v>0</v>
      </c>
    </row>
    <row r="48" spans="1:11">
      <c r="A48" s="233" t="s">
        <v>408</v>
      </c>
      <c r="B48" s="234"/>
      <c r="C48" s="234"/>
      <c r="D48" s="234"/>
      <c r="E48" s="234"/>
      <c r="F48" s="234"/>
      <c r="G48" s="14">
        <v>41</v>
      </c>
      <c r="H48" s="109">
        <f>SUM(H49:H55)</f>
        <v>119220</v>
      </c>
      <c r="I48" s="109">
        <f>SUM(I49:I55)</f>
        <v>119220</v>
      </c>
      <c r="J48" s="109">
        <f>SUM(J49:J55)</f>
        <v>120709</v>
      </c>
      <c r="K48" s="109">
        <f>SUM(K49:K55)</f>
        <v>120709</v>
      </c>
    </row>
    <row r="49" spans="1:11" ht="25.15" customHeight="1">
      <c r="A49" s="197" t="s">
        <v>204</v>
      </c>
      <c r="B49" s="197"/>
      <c r="C49" s="197"/>
      <c r="D49" s="197"/>
      <c r="E49" s="197"/>
      <c r="F49" s="197"/>
      <c r="G49" s="13">
        <v>42</v>
      </c>
      <c r="H49" s="29">
        <v>0</v>
      </c>
      <c r="I49" s="29">
        <v>0</v>
      </c>
      <c r="J49" s="29">
        <v>0</v>
      </c>
      <c r="K49" s="29">
        <v>0</v>
      </c>
    </row>
    <row r="50" spans="1:11" ht="24" customHeight="1">
      <c r="A50" s="235" t="s">
        <v>205</v>
      </c>
      <c r="B50" s="235"/>
      <c r="C50" s="235"/>
      <c r="D50" s="235"/>
      <c r="E50" s="235"/>
      <c r="F50" s="235"/>
      <c r="G50" s="13">
        <v>43</v>
      </c>
      <c r="H50" s="29">
        <v>0</v>
      </c>
      <c r="I50" s="29">
        <v>0</v>
      </c>
      <c r="J50" s="29">
        <v>0</v>
      </c>
      <c r="K50" s="29">
        <v>0</v>
      </c>
    </row>
    <row r="51" spans="1:11">
      <c r="A51" s="235" t="s">
        <v>206</v>
      </c>
      <c r="B51" s="235"/>
      <c r="C51" s="235"/>
      <c r="D51" s="235"/>
      <c r="E51" s="235"/>
      <c r="F51" s="235"/>
      <c r="G51" s="13">
        <v>44</v>
      </c>
      <c r="H51" s="29">
        <v>119102</v>
      </c>
      <c r="I51" s="29">
        <v>119102</v>
      </c>
      <c r="J51" s="29">
        <v>120709</v>
      </c>
      <c r="K51" s="29">
        <v>120709</v>
      </c>
    </row>
    <row r="52" spans="1:11">
      <c r="A52" s="235" t="s">
        <v>207</v>
      </c>
      <c r="B52" s="235"/>
      <c r="C52" s="235"/>
      <c r="D52" s="235"/>
      <c r="E52" s="235"/>
      <c r="F52" s="235"/>
      <c r="G52" s="13">
        <v>45</v>
      </c>
      <c r="H52" s="29">
        <v>118</v>
      </c>
      <c r="I52" s="29">
        <v>118</v>
      </c>
      <c r="J52" s="29">
        <v>0</v>
      </c>
      <c r="K52" s="29">
        <v>0</v>
      </c>
    </row>
    <row r="53" spans="1:11">
      <c r="A53" s="235" t="s">
        <v>208</v>
      </c>
      <c r="B53" s="235"/>
      <c r="C53" s="235"/>
      <c r="D53" s="235"/>
      <c r="E53" s="235"/>
      <c r="F53" s="235"/>
      <c r="G53" s="13">
        <v>46</v>
      </c>
      <c r="H53" s="29">
        <v>0</v>
      </c>
      <c r="I53" s="29">
        <v>0</v>
      </c>
      <c r="J53" s="29">
        <v>0</v>
      </c>
      <c r="K53" s="29">
        <v>0</v>
      </c>
    </row>
    <row r="54" spans="1:11">
      <c r="A54" s="235" t="s">
        <v>209</v>
      </c>
      <c r="B54" s="235"/>
      <c r="C54" s="235"/>
      <c r="D54" s="235"/>
      <c r="E54" s="235"/>
      <c r="F54" s="235"/>
      <c r="G54" s="13">
        <v>47</v>
      </c>
      <c r="H54" s="29">
        <v>0</v>
      </c>
      <c r="I54" s="29">
        <v>0</v>
      </c>
      <c r="J54" s="29">
        <v>0</v>
      </c>
      <c r="K54" s="29">
        <v>0</v>
      </c>
    </row>
    <row r="55" spans="1:11">
      <c r="A55" s="235" t="s">
        <v>210</v>
      </c>
      <c r="B55" s="235"/>
      <c r="C55" s="235"/>
      <c r="D55" s="235"/>
      <c r="E55" s="235"/>
      <c r="F55" s="235"/>
      <c r="G55" s="13">
        <v>48</v>
      </c>
      <c r="H55" s="29">
        <v>0</v>
      </c>
      <c r="I55" s="29">
        <v>0</v>
      </c>
      <c r="J55" s="29">
        <v>0</v>
      </c>
      <c r="K55" s="29">
        <v>0</v>
      </c>
    </row>
    <row r="56" spans="1:11" ht="22.15" customHeight="1">
      <c r="A56" s="236" t="s">
        <v>211</v>
      </c>
      <c r="B56" s="236"/>
      <c r="C56" s="236"/>
      <c r="D56" s="236"/>
      <c r="E56" s="236"/>
      <c r="F56" s="236"/>
      <c r="G56" s="13">
        <v>49</v>
      </c>
      <c r="H56" s="29">
        <v>0</v>
      </c>
      <c r="I56" s="29">
        <v>0</v>
      </c>
      <c r="J56" s="29">
        <v>0</v>
      </c>
      <c r="K56" s="29">
        <v>0</v>
      </c>
    </row>
    <row r="57" spans="1:11">
      <c r="A57" s="236" t="s">
        <v>212</v>
      </c>
      <c r="B57" s="236"/>
      <c r="C57" s="236"/>
      <c r="D57" s="236"/>
      <c r="E57" s="236"/>
      <c r="F57" s="236"/>
      <c r="G57" s="13">
        <v>50</v>
      </c>
      <c r="H57" s="29">
        <v>0</v>
      </c>
      <c r="I57" s="29">
        <v>0</v>
      </c>
      <c r="J57" s="29">
        <v>0</v>
      </c>
      <c r="K57" s="29">
        <v>0</v>
      </c>
    </row>
    <row r="58" spans="1:11" ht="24.6" customHeight="1">
      <c r="A58" s="236" t="s">
        <v>213</v>
      </c>
      <c r="B58" s="236"/>
      <c r="C58" s="236"/>
      <c r="D58" s="236"/>
      <c r="E58" s="236"/>
      <c r="F58" s="236"/>
      <c r="G58" s="13">
        <v>51</v>
      </c>
      <c r="H58" s="29">
        <v>0</v>
      </c>
      <c r="I58" s="29">
        <v>0</v>
      </c>
      <c r="J58" s="29">
        <v>0</v>
      </c>
      <c r="K58" s="29">
        <v>0</v>
      </c>
    </row>
    <row r="59" spans="1:11">
      <c r="A59" s="236" t="s">
        <v>214</v>
      </c>
      <c r="B59" s="236"/>
      <c r="C59" s="236"/>
      <c r="D59" s="236"/>
      <c r="E59" s="236"/>
      <c r="F59" s="236"/>
      <c r="G59" s="13">
        <v>52</v>
      </c>
      <c r="H59" s="29">
        <v>0</v>
      </c>
      <c r="I59" s="29">
        <v>0</v>
      </c>
      <c r="J59" s="29">
        <v>0</v>
      </c>
      <c r="K59" s="29">
        <v>0</v>
      </c>
    </row>
    <row r="60" spans="1:11">
      <c r="A60" s="233" t="s">
        <v>409</v>
      </c>
      <c r="B60" s="234"/>
      <c r="C60" s="234"/>
      <c r="D60" s="234"/>
      <c r="E60" s="234"/>
      <c r="F60" s="234"/>
      <c r="G60" s="14">
        <v>53</v>
      </c>
      <c r="H60" s="109">
        <f>H8+H37+H56+H57</f>
        <v>4346397</v>
      </c>
      <c r="I60" s="109">
        <f t="shared" ref="I60:K60" si="0">I8+I37+I56+I57</f>
        <v>4346397</v>
      </c>
      <c r="J60" s="109">
        <f t="shared" si="0"/>
        <v>4976525</v>
      </c>
      <c r="K60" s="109">
        <f t="shared" si="0"/>
        <v>4976525</v>
      </c>
    </row>
    <row r="61" spans="1:11">
      <c r="A61" s="233" t="s">
        <v>410</v>
      </c>
      <c r="B61" s="234"/>
      <c r="C61" s="234"/>
      <c r="D61" s="234"/>
      <c r="E61" s="234"/>
      <c r="F61" s="234"/>
      <c r="G61" s="14">
        <v>54</v>
      </c>
      <c r="H61" s="109">
        <f>H14+H48+H58+H59</f>
        <v>4540830</v>
      </c>
      <c r="I61" s="109">
        <f t="shared" ref="I61:K61" si="1">I14+I48+I58+I59</f>
        <v>4540830</v>
      </c>
      <c r="J61" s="109">
        <f t="shared" si="1"/>
        <v>4937696</v>
      </c>
      <c r="K61" s="109">
        <f t="shared" si="1"/>
        <v>4937696</v>
      </c>
    </row>
    <row r="62" spans="1:11">
      <c r="A62" s="233" t="s">
        <v>411</v>
      </c>
      <c r="B62" s="234"/>
      <c r="C62" s="234"/>
      <c r="D62" s="234"/>
      <c r="E62" s="234"/>
      <c r="F62" s="234"/>
      <c r="G62" s="14">
        <v>55</v>
      </c>
      <c r="H62" s="109">
        <f>H60-H61</f>
        <v>-194433</v>
      </c>
      <c r="I62" s="109">
        <f t="shared" ref="I62:K62" si="2">I60-I61</f>
        <v>-194433</v>
      </c>
      <c r="J62" s="109">
        <f t="shared" si="2"/>
        <v>38829</v>
      </c>
      <c r="K62" s="109">
        <f t="shared" si="2"/>
        <v>38829</v>
      </c>
    </row>
    <row r="63" spans="1:11">
      <c r="A63" s="220" t="s">
        <v>413</v>
      </c>
      <c r="B63" s="220"/>
      <c r="C63" s="220"/>
      <c r="D63" s="220"/>
      <c r="E63" s="220"/>
      <c r="F63" s="220"/>
      <c r="G63" s="14">
        <v>56</v>
      </c>
      <c r="H63" s="109">
        <f>+IF((H60-H61)&gt;0,(H60-H61),0)</f>
        <v>0</v>
      </c>
      <c r="I63" s="109">
        <f t="shared" ref="I63:K63" si="3">+IF((I60-I61)&gt;0,(I60-I61),0)</f>
        <v>0</v>
      </c>
      <c r="J63" s="109">
        <f t="shared" si="3"/>
        <v>38829</v>
      </c>
      <c r="K63" s="109">
        <f t="shared" si="3"/>
        <v>38829</v>
      </c>
    </row>
    <row r="64" spans="1:11">
      <c r="A64" s="220" t="s">
        <v>412</v>
      </c>
      <c r="B64" s="220"/>
      <c r="C64" s="220"/>
      <c r="D64" s="220"/>
      <c r="E64" s="220"/>
      <c r="F64" s="220"/>
      <c r="G64" s="14">
        <v>57</v>
      </c>
      <c r="H64" s="109">
        <f>+IF((H60-H61)&lt;0,(H60-H61),0)</f>
        <v>-194433</v>
      </c>
      <c r="I64" s="109">
        <f t="shared" ref="I64:K64" si="4">+IF((I60-I61)&lt;0,(I60-I61),0)</f>
        <v>-194433</v>
      </c>
      <c r="J64" s="109">
        <f t="shared" si="4"/>
        <v>0</v>
      </c>
      <c r="K64" s="109">
        <f t="shared" si="4"/>
        <v>0</v>
      </c>
    </row>
    <row r="65" spans="1:11">
      <c r="A65" s="236" t="s">
        <v>215</v>
      </c>
      <c r="B65" s="236"/>
      <c r="C65" s="236"/>
      <c r="D65" s="236"/>
      <c r="E65" s="236"/>
      <c r="F65" s="236"/>
      <c r="G65" s="13">
        <v>58</v>
      </c>
      <c r="H65" s="29">
        <v>0</v>
      </c>
      <c r="I65" s="29">
        <v>0</v>
      </c>
      <c r="J65" s="29">
        <v>0</v>
      </c>
      <c r="K65" s="29">
        <v>0</v>
      </c>
    </row>
    <row r="66" spans="1:11">
      <c r="A66" s="233" t="s">
        <v>414</v>
      </c>
      <c r="B66" s="234"/>
      <c r="C66" s="234"/>
      <c r="D66" s="234"/>
      <c r="E66" s="234"/>
      <c r="F66" s="234"/>
      <c r="G66" s="14">
        <v>59</v>
      </c>
      <c r="H66" s="109">
        <f>H62-H65</f>
        <v>-194433</v>
      </c>
      <c r="I66" s="109">
        <f t="shared" ref="I66:K66" si="5">I62-I65</f>
        <v>-194433</v>
      </c>
      <c r="J66" s="109">
        <f t="shared" si="5"/>
        <v>38829</v>
      </c>
      <c r="K66" s="109">
        <f t="shared" si="5"/>
        <v>38829</v>
      </c>
    </row>
    <row r="67" spans="1:11">
      <c r="A67" s="220" t="s">
        <v>415</v>
      </c>
      <c r="B67" s="220"/>
      <c r="C67" s="220"/>
      <c r="D67" s="220"/>
      <c r="E67" s="220"/>
      <c r="F67" s="220"/>
      <c r="G67" s="14">
        <v>60</v>
      </c>
      <c r="H67" s="109">
        <f>+IF((H62-H65)&gt;0,(H62-H65),0)</f>
        <v>0</v>
      </c>
      <c r="I67" s="109">
        <f t="shared" ref="I67:K67" si="6">+IF((I62-I65)&gt;0,(I62-I65),0)</f>
        <v>0</v>
      </c>
      <c r="J67" s="109">
        <f t="shared" si="6"/>
        <v>38829</v>
      </c>
      <c r="K67" s="109">
        <f t="shared" si="6"/>
        <v>38829</v>
      </c>
    </row>
    <row r="68" spans="1:11">
      <c r="A68" s="220" t="s">
        <v>416</v>
      </c>
      <c r="B68" s="220"/>
      <c r="C68" s="220"/>
      <c r="D68" s="220"/>
      <c r="E68" s="220"/>
      <c r="F68" s="220"/>
      <c r="G68" s="14">
        <v>61</v>
      </c>
      <c r="H68" s="109">
        <f>+IF((H62-H65)&lt;0,(H62-H65),0)</f>
        <v>-194433</v>
      </c>
      <c r="I68" s="109">
        <f t="shared" ref="I68:K68" si="7">+IF((I62-I65)&lt;0,(I62-I65),0)</f>
        <v>-194433</v>
      </c>
      <c r="J68" s="109">
        <f t="shared" si="7"/>
        <v>0</v>
      </c>
      <c r="K68" s="109">
        <f t="shared" si="7"/>
        <v>0</v>
      </c>
    </row>
    <row r="69" spans="1:11">
      <c r="A69" s="215" t="s">
        <v>216</v>
      </c>
      <c r="B69" s="215"/>
      <c r="C69" s="215"/>
      <c r="D69" s="215"/>
      <c r="E69" s="215"/>
      <c r="F69" s="215"/>
      <c r="G69" s="230"/>
      <c r="H69" s="230"/>
      <c r="I69" s="230"/>
      <c r="J69" s="231"/>
      <c r="K69" s="231"/>
    </row>
    <row r="70" spans="1:11" ht="22.15" customHeight="1">
      <c r="A70" s="233" t="s">
        <v>417</v>
      </c>
      <c r="B70" s="234"/>
      <c r="C70" s="234"/>
      <c r="D70" s="234"/>
      <c r="E70" s="234"/>
      <c r="F70" s="234"/>
      <c r="G70" s="14">
        <v>62</v>
      </c>
      <c r="H70" s="109">
        <f>H71-H72</f>
        <v>0</v>
      </c>
      <c r="I70" s="109">
        <f>I71-I72</f>
        <v>0</v>
      </c>
      <c r="J70" s="109">
        <f>J71-J72</f>
        <v>0</v>
      </c>
      <c r="K70" s="109">
        <f>K71-K72</f>
        <v>0</v>
      </c>
    </row>
    <row r="71" spans="1:11">
      <c r="A71" s="235" t="s">
        <v>217</v>
      </c>
      <c r="B71" s="235"/>
      <c r="C71" s="235"/>
      <c r="D71" s="235"/>
      <c r="E71" s="235"/>
      <c r="F71" s="235"/>
      <c r="G71" s="13">
        <v>63</v>
      </c>
      <c r="H71" s="29">
        <v>0</v>
      </c>
      <c r="I71" s="29">
        <v>0</v>
      </c>
      <c r="J71" s="29">
        <v>0</v>
      </c>
      <c r="K71" s="29">
        <v>0</v>
      </c>
    </row>
    <row r="72" spans="1:11">
      <c r="A72" s="235" t="s">
        <v>218</v>
      </c>
      <c r="B72" s="235"/>
      <c r="C72" s="235"/>
      <c r="D72" s="235"/>
      <c r="E72" s="235"/>
      <c r="F72" s="235"/>
      <c r="G72" s="13">
        <v>64</v>
      </c>
      <c r="H72" s="29">
        <v>0</v>
      </c>
      <c r="I72" s="29">
        <v>0</v>
      </c>
      <c r="J72" s="29">
        <v>0</v>
      </c>
      <c r="K72" s="29">
        <v>0</v>
      </c>
    </row>
    <row r="73" spans="1:11">
      <c r="A73" s="236" t="s">
        <v>219</v>
      </c>
      <c r="B73" s="236"/>
      <c r="C73" s="236"/>
      <c r="D73" s="236"/>
      <c r="E73" s="236"/>
      <c r="F73" s="236"/>
      <c r="G73" s="13">
        <v>65</v>
      </c>
      <c r="H73" s="29">
        <v>0</v>
      </c>
      <c r="I73" s="29">
        <v>0</v>
      </c>
      <c r="J73" s="29">
        <v>0</v>
      </c>
      <c r="K73" s="29">
        <v>0</v>
      </c>
    </row>
    <row r="74" spans="1:11">
      <c r="A74" s="220" t="s">
        <v>418</v>
      </c>
      <c r="B74" s="220"/>
      <c r="C74" s="220"/>
      <c r="D74" s="220"/>
      <c r="E74" s="220"/>
      <c r="F74" s="220"/>
      <c r="G74" s="14">
        <v>66</v>
      </c>
      <c r="H74" s="110"/>
      <c r="I74" s="110"/>
      <c r="J74" s="110"/>
      <c r="K74" s="110"/>
    </row>
    <row r="75" spans="1:11">
      <c r="A75" s="220" t="s">
        <v>419</v>
      </c>
      <c r="B75" s="220"/>
      <c r="C75" s="220"/>
      <c r="D75" s="220"/>
      <c r="E75" s="220"/>
      <c r="F75" s="220"/>
      <c r="G75" s="14">
        <v>67</v>
      </c>
      <c r="H75" s="110"/>
      <c r="I75" s="110"/>
      <c r="J75" s="110"/>
      <c r="K75" s="110"/>
    </row>
    <row r="76" spans="1:11">
      <c r="A76" s="215" t="s">
        <v>220</v>
      </c>
      <c r="B76" s="215"/>
      <c r="C76" s="215"/>
      <c r="D76" s="215"/>
      <c r="E76" s="215"/>
      <c r="F76" s="215"/>
      <c r="G76" s="230"/>
      <c r="H76" s="230"/>
      <c r="I76" s="230"/>
      <c r="J76" s="231"/>
      <c r="K76" s="231"/>
    </row>
    <row r="77" spans="1:11">
      <c r="A77" s="233" t="s">
        <v>420</v>
      </c>
      <c r="B77" s="234"/>
      <c r="C77" s="234"/>
      <c r="D77" s="234"/>
      <c r="E77" s="234"/>
      <c r="F77" s="234"/>
      <c r="G77" s="14">
        <v>68</v>
      </c>
      <c r="H77" s="110"/>
      <c r="I77" s="110"/>
      <c r="J77" s="110"/>
      <c r="K77" s="110"/>
    </row>
    <row r="78" spans="1:11">
      <c r="A78" s="235" t="s">
        <v>421</v>
      </c>
      <c r="B78" s="235"/>
      <c r="C78" s="235"/>
      <c r="D78" s="235"/>
      <c r="E78" s="235"/>
      <c r="F78" s="235"/>
      <c r="G78" s="105">
        <v>69</v>
      </c>
      <c r="H78" s="33">
        <v>0</v>
      </c>
      <c r="I78" s="33">
        <v>0</v>
      </c>
      <c r="J78" s="33">
        <v>0</v>
      </c>
      <c r="K78" s="33">
        <v>0</v>
      </c>
    </row>
    <row r="79" spans="1:11">
      <c r="A79" s="235" t="s">
        <v>422</v>
      </c>
      <c r="B79" s="235"/>
      <c r="C79" s="235"/>
      <c r="D79" s="235"/>
      <c r="E79" s="235"/>
      <c r="F79" s="235"/>
      <c r="G79" s="105">
        <v>70</v>
      </c>
      <c r="H79" s="33">
        <v>0</v>
      </c>
      <c r="I79" s="33">
        <v>0</v>
      </c>
      <c r="J79" s="33">
        <v>0</v>
      </c>
      <c r="K79" s="33">
        <v>0</v>
      </c>
    </row>
    <row r="80" spans="1:11">
      <c r="A80" s="233" t="s">
        <v>423</v>
      </c>
      <c r="B80" s="234"/>
      <c r="C80" s="234"/>
      <c r="D80" s="234"/>
      <c r="E80" s="234"/>
      <c r="F80" s="234"/>
      <c r="G80" s="14">
        <v>71</v>
      </c>
      <c r="H80" s="110"/>
      <c r="I80" s="110"/>
      <c r="J80" s="110"/>
      <c r="K80" s="110"/>
    </row>
    <row r="81" spans="1:11">
      <c r="A81" s="233" t="s">
        <v>424</v>
      </c>
      <c r="B81" s="234"/>
      <c r="C81" s="234"/>
      <c r="D81" s="234"/>
      <c r="E81" s="234"/>
      <c r="F81" s="234"/>
      <c r="G81" s="14">
        <v>72</v>
      </c>
      <c r="H81" s="110"/>
      <c r="I81" s="110"/>
      <c r="J81" s="110"/>
      <c r="K81" s="110"/>
    </row>
    <row r="82" spans="1:11">
      <c r="A82" s="220" t="s">
        <v>425</v>
      </c>
      <c r="B82" s="220"/>
      <c r="C82" s="220"/>
      <c r="D82" s="220"/>
      <c r="E82" s="220"/>
      <c r="F82" s="220"/>
      <c r="G82" s="14">
        <v>73</v>
      </c>
      <c r="H82" s="110"/>
      <c r="I82" s="110"/>
      <c r="J82" s="110"/>
      <c r="K82" s="110"/>
    </row>
    <row r="83" spans="1:11">
      <c r="A83" s="220" t="s">
        <v>426</v>
      </c>
      <c r="B83" s="220"/>
      <c r="C83" s="220"/>
      <c r="D83" s="220"/>
      <c r="E83" s="220"/>
      <c r="F83" s="220"/>
      <c r="G83" s="14">
        <v>74</v>
      </c>
      <c r="H83" s="110"/>
      <c r="I83" s="110"/>
      <c r="J83" s="110"/>
      <c r="K83" s="110"/>
    </row>
    <row r="84" spans="1:11">
      <c r="A84" s="215" t="s">
        <v>221</v>
      </c>
      <c r="B84" s="215"/>
      <c r="C84" s="215"/>
      <c r="D84" s="215"/>
      <c r="E84" s="215"/>
      <c r="F84" s="215"/>
      <c r="G84" s="230"/>
      <c r="H84" s="230"/>
      <c r="I84" s="230"/>
      <c r="J84" s="231"/>
      <c r="K84" s="231"/>
    </row>
    <row r="85" spans="1:11">
      <c r="A85" s="217" t="s">
        <v>427</v>
      </c>
      <c r="B85" s="218"/>
      <c r="C85" s="218"/>
      <c r="D85" s="218"/>
      <c r="E85" s="218"/>
      <c r="F85" s="218"/>
      <c r="G85" s="14">
        <v>75</v>
      </c>
      <c r="H85" s="111">
        <f>H86+H87</f>
        <v>0</v>
      </c>
      <c r="I85" s="111">
        <f>I86+I87</f>
        <v>0</v>
      </c>
      <c r="J85" s="111">
        <f>J86+J87</f>
        <v>0</v>
      </c>
      <c r="K85" s="111">
        <f>K86+K87</f>
        <v>0</v>
      </c>
    </row>
    <row r="86" spans="1:11">
      <c r="A86" s="219" t="s">
        <v>222</v>
      </c>
      <c r="B86" s="219"/>
      <c r="C86" s="219"/>
      <c r="D86" s="219"/>
      <c r="E86" s="219"/>
      <c r="F86" s="219"/>
      <c r="G86" s="13">
        <v>76</v>
      </c>
      <c r="H86" s="34">
        <v>0</v>
      </c>
      <c r="I86" s="34">
        <v>0</v>
      </c>
      <c r="J86" s="34">
        <v>0</v>
      </c>
      <c r="K86" s="34">
        <v>0</v>
      </c>
    </row>
    <row r="87" spans="1:11">
      <c r="A87" s="219" t="s">
        <v>223</v>
      </c>
      <c r="B87" s="219"/>
      <c r="C87" s="219"/>
      <c r="D87" s="219"/>
      <c r="E87" s="219"/>
      <c r="F87" s="219"/>
      <c r="G87" s="13">
        <v>77</v>
      </c>
      <c r="H87" s="34">
        <v>0</v>
      </c>
      <c r="I87" s="34">
        <v>0</v>
      </c>
      <c r="J87" s="34">
        <v>0</v>
      </c>
      <c r="K87" s="34">
        <v>0</v>
      </c>
    </row>
    <row r="88" spans="1:11">
      <c r="A88" s="240" t="s">
        <v>224</v>
      </c>
      <c r="B88" s="240"/>
      <c r="C88" s="240"/>
      <c r="D88" s="240"/>
      <c r="E88" s="240"/>
      <c r="F88" s="240"/>
      <c r="G88" s="241"/>
      <c r="H88" s="241"/>
      <c r="I88" s="241"/>
      <c r="J88" s="231"/>
      <c r="K88" s="231"/>
    </row>
    <row r="89" spans="1:11">
      <c r="A89" s="213" t="s">
        <v>225</v>
      </c>
      <c r="B89" s="213"/>
      <c r="C89" s="213"/>
      <c r="D89" s="213"/>
      <c r="E89" s="213"/>
      <c r="F89" s="213"/>
      <c r="G89" s="13">
        <v>78</v>
      </c>
      <c r="H89" s="34">
        <v>-194433</v>
      </c>
      <c r="I89" s="34">
        <v>-194433</v>
      </c>
      <c r="J89" s="34">
        <v>38829</v>
      </c>
      <c r="K89" s="34">
        <v>38829</v>
      </c>
    </row>
    <row r="90" spans="1:11" ht="24" customHeight="1">
      <c r="A90" s="199" t="s">
        <v>428</v>
      </c>
      <c r="B90" s="199"/>
      <c r="C90" s="199"/>
      <c r="D90" s="199"/>
      <c r="E90" s="199"/>
      <c r="F90" s="199"/>
      <c r="G90" s="14">
        <v>79</v>
      </c>
      <c r="H90" s="111">
        <f>H91+H98</f>
        <v>0</v>
      </c>
      <c r="I90" s="111">
        <f t="shared" ref="I90:K90" si="8">I91+I98</f>
        <v>0</v>
      </c>
      <c r="J90" s="111">
        <f t="shared" si="8"/>
        <v>0</v>
      </c>
      <c r="K90" s="111">
        <f t="shared" si="8"/>
        <v>0</v>
      </c>
    </row>
    <row r="91" spans="1:11" ht="24" customHeight="1">
      <c r="A91" s="199" t="s">
        <v>429</v>
      </c>
      <c r="B91" s="199"/>
      <c r="C91" s="199"/>
      <c r="D91" s="199"/>
      <c r="E91" s="199"/>
      <c r="F91" s="199"/>
      <c r="G91" s="14">
        <v>80</v>
      </c>
      <c r="H91" s="111">
        <f>SUM(H92:H96)</f>
        <v>0</v>
      </c>
      <c r="I91" s="111">
        <f>SUM(I92:I96)</f>
        <v>0</v>
      </c>
      <c r="J91" s="111">
        <f>SUM(J92:J96)</f>
        <v>0</v>
      </c>
      <c r="K91" s="111">
        <f>SUM(K92:K96)</f>
        <v>0</v>
      </c>
    </row>
    <row r="92" spans="1:11" ht="24.75" customHeight="1">
      <c r="A92" s="242" t="s">
        <v>430</v>
      </c>
      <c r="B92" s="243"/>
      <c r="C92" s="243"/>
      <c r="D92" s="243"/>
      <c r="E92" s="243"/>
      <c r="F92" s="244"/>
      <c r="G92" s="13">
        <v>81</v>
      </c>
      <c r="H92" s="34">
        <v>0</v>
      </c>
      <c r="I92" s="34">
        <v>0</v>
      </c>
      <c r="J92" s="34">
        <v>0</v>
      </c>
      <c r="K92" s="34">
        <v>0</v>
      </c>
    </row>
    <row r="93" spans="1:11" ht="22.15" customHeight="1">
      <c r="A93" s="235" t="s">
        <v>431</v>
      </c>
      <c r="B93" s="235"/>
      <c r="C93" s="235"/>
      <c r="D93" s="235"/>
      <c r="E93" s="235"/>
      <c r="F93" s="235"/>
      <c r="G93" s="13">
        <v>82</v>
      </c>
      <c r="H93" s="34">
        <v>0</v>
      </c>
      <c r="I93" s="34">
        <v>0</v>
      </c>
      <c r="J93" s="34">
        <v>0</v>
      </c>
      <c r="K93" s="34">
        <v>0</v>
      </c>
    </row>
    <row r="94" spans="1:11" ht="22.15" customHeight="1">
      <c r="A94" s="235" t="s">
        <v>432</v>
      </c>
      <c r="B94" s="235"/>
      <c r="C94" s="235"/>
      <c r="D94" s="235"/>
      <c r="E94" s="235"/>
      <c r="F94" s="235"/>
      <c r="G94" s="13">
        <v>83</v>
      </c>
      <c r="H94" s="34">
        <v>0</v>
      </c>
      <c r="I94" s="34">
        <v>0</v>
      </c>
      <c r="J94" s="34">
        <v>0</v>
      </c>
      <c r="K94" s="34">
        <v>0</v>
      </c>
    </row>
    <row r="95" spans="1:11" ht="22.15" customHeight="1">
      <c r="A95" s="235" t="s">
        <v>433</v>
      </c>
      <c r="B95" s="235"/>
      <c r="C95" s="235"/>
      <c r="D95" s="235"/>
      <c r="E95" s="235"/>
      <c r="F95" s="235"/>
      <c r="G95" s="13">
        <v>84</v>
      </c>
      <c r="H95" s="34">
        <v>0</v>
      </c>
      <c r="I95" s="34">
        <v>0</v>
      </c>
      <c r="J95" s="34">
        <v>0</v>
      </c>
      <c r="K95" s="34">
        <v>0</v>
      </c>
    </row>
    <row r="96" spans="1:11" ht="22.15" customHeight="1">
      <c r="A96" s="235" t="s">
        <v>434</v>
      </c>
      <c r="B96" s="235"/>
      <c r="C96" s="235"/>
      <c r="D96" s="235"/>
      <c r="E96" s="235"/>
      <c r="F96" s="235"/>
      <c r="G96" s="13">
        <v>85</v>
      </c>
      <c r="H96" s="34">
        <v>0</v>
      </c>
      <c r="I96" s="34">
        <v>0</v>
      </c>
      <c r="J96" s="34">
        <v>0</v>
      </c>
      <c r="K96" s="34">
        <v>0</v>
      </c>
    </row>
    <row r="97" spans="1:11" ht="22.15" customHeight="1">
      <c r="A97" s="235" t="s">
        <v>435</v>
      </c>
      <c r="B97" s="235"/>
      <c r="C97" s="235"/>
      <c r="D97" s="235"/>
      <c r="E97" s="235"/>
      <c r="F97" s="235"/>
      <c r="G97" s="13">
        <v>86</v>
      </c>
      <c r="H97" s="34">
        <v>0</v>
      </c>
      <c r="I97" s="34">
        <v>0</v>
      </c>
      <c r="J97" s="34">
        <v>0</v>
      </c>
      <c r="K97" s="34">
        <v>0</v>
      </c>
    </row>
    <row r="98" spans="1:11" ht="22.15" customHeight="1">
      <c r="A98" s="220" t="s">
        <v>436</v>
      </c>
      <c r="B98" s="220"/>
      <c r="C98" s="220"/>
      <c r="D98" s="220"/>
      <c r="E98" s="220"/>
      <c r="F98" s="220"/>
      <c r="G98" s="14">
        <v>87</v>
      </c>
      <c r="H98" s="112">
        <f>SUM(H99:H106)</f>
        <v>0</v>
      </c>
      <c r="I98" s="112">
        <f>SUM(I99:I106)</f>
        <v>0</v>
      </c>
      <c r="J98" s="112">
        <f t="shared" ref="J98:K98" si="9">SUM(J99:J106)</f>
        <v>0</v>
      </c>
      <c r="K98" s="112">
        <f t="shared" si="9"/>
        <v>0</v>
      </c>
    </row>
    <row r="99" spans="1:11" ht="14.25" customHeight="1">
      <c r="A99" s="235" t="s">
        <v>437</v>
      </c>
      <c r="B99" s="235"/>
      <c r="C99" s="235"/>
      <c r="D99" s="235"/>
      <c r="E99" s="235"/>
      <c r="F99" s="235"/>
      <c r="G99" s="13">
        <v>88</v>
      </c>
      <c r="H99" s="34">
        <v>0</v>
      </c>
      <c r="I99" s="34">
        <v>0</v>
      </c>
      <c r="J99" s="34">
        <v>0</v>
      </c>
      <c r="K99" s="34">
        <v>0</v>
      </c>
    </row>
    <row r="100" spans="1:11" ht="24" customHeight="1">
      <c r="A100" s="235" t="s">
        <v>438</v>
      </c>
      <c r="B100" s="235"/>
      <c r="C100" s="235"/>
      <c r="D100" s="235"/>
      <c r="E100" s="235"/>
      <c r="F100" s="235"/>
      <c r="G100" s="13">
        <v>89</v>
      </c>
      <c r="H100" s="34">
        <v>0</v>
      </c>
      <c r="I100" s="34">
        <v>0</v>
      </c>
      <c r="J100" s="34">
        <v>0</v>
      </c>
      <c r="K100" s="34">
        <v>0</v>
      </c>
    </row>
    <row r="101" spans="1:11">
      <c r="A101" s="235" t="s">
        <v>439</v>
      </c>
      <c r="B101" s="235"/>
      <c r="C101" s="235"/>
      <c r="D101" s="235"/>
      <c r="E101" s="235"/>
      <c r="F101" s="235"/>
      <c r="G101" s="13">
        <v>90</v>
      </c>
      <c r="H101" s="34">
        <v>0</v>
      </c>
      <c r="I101" s="34">
        <v>0</v>
      </c>
      <c r="J101" s="34">
        <v>0</v>
      </c>
      <c r="K101" s="34">
        <v>0</v>
      </c>
    </row>
    <row r="102" spans="1:11" ht="27.75" customHeight="1">
      <c r="A102" s="197" t="s">
        <v>440</v>
      </c>
      <c r="B102" s="197"/>
      <c r="C102" s="197"/>
      <c r="D102" s="197"/>
      <c r="E102" s="197"/>
      <c r="F102" s="197"/>
      <c r="G102" s="13">
        <v>91</v>
      </c>
      <c r="H102" s="34">
        <v>0</v>
      </c>
      <c r="I102" s="34">
        <v>0</v>
      </c>
      <c r="J102" s="34">
        <v>0</v>
      </c>
      <c r="K102" s="34">
        <v>0</v>
      </c>
    </row>
    <row r="103" spans="1:11" ht="27.75" customHeight="1">
      <c r="A103" s="197" t="s">
        <v>441</v>
      </c>
      <c r="B103" s="197"/>
      <c r="C103" s="197"/>
      <c r="D103" s="197"/>
      <c r="E103" s="197"/>
      <c r="F103" s="197"/>
      <c r="G103" s="13">
        <v>92</v>
      </c>
      <c r="H103" s="34">
        <v>0</v>
      </c>
      <c r="I103" s="34">
        <v>0</v>
      </c>
      <c r="J103" s="34">
        <v>0</v>
      </c>
      <c r="K103" s="34">
        <v>0</v>
      </c>
    </row>
    <row r="104" spans="1:11" ht="14.25" customHeight="1">
      <c r="A104" s="197" t="s">
        <v>442</v>
      </c>
      <c r="B104" s="197"/>
      <c r="C104" s="197"/>
      <c r="D104" s="197"/>
      <c r="E104" s="197"/>
      <c r="F104" s="197"/>
      <c r="G104" s="13">
        <v>93</v>
      </c>
      <c r="H104" s="34">
        <v>0</v>
      </c>
      <c r="I104" s="34">
        <v>0</v>
      </c>
      <c r="J104" s="34">
        <v>0</v>
      </c>
      <c r="K104" s="34">
        <v>0</v>
      </c>
    </row>
    <row r="105" spans="1:11" ht="15.75" customHeight="1">
      <c r="A105" s="197" t="s">
        <v>443</v>
      </c>
      <c r="B105" s="197"/>
      <c r="C105" s="197"/>
      <c r="D105" s="197"/>
      <c r="E105" s="197"/>
      <c r="F105" s="197"/>
      <c r="G105" s="13">
        <v>94</v>
      </c>
      <c r="H105" s="34">
        <v>0</v>
      </c>
      <c r="I105" s="34">
        <v>0</v>
      </c>
      <c r="J105" s="34">
        <v>0</v>
      </c>
      <c r="K105" s="34">
        <v>0</v>
      </c>
    </row>
    <row r="106" spans="1:11" ht="17.25" customHeight="1">
      <c r="A106" s="197" t="s">
        <v>444</v>
      </c>
      <c r="B106" s="197"/>
      <c r="C106" s="197"/>
      <c r="D106" s="197"/>
      <c r="E106" s="197"/>
      <c r="F106" s="197"/>
      <c r="G106" s="13">
        <v>95</v>
      </c>
      <c r="H106" s="34">
        <v>0</v>
      </c>
      <c r="I106" s="34">
        <v>0</v>
      </c>
      <c r="J106" s="34">
        <v>0</v>
      </c>
      <c r="K106" s="34">
        <v>0</v>
      </c>
    </row>
    <row r="107" spans="1:11" ht="27.75" customHeight="1">
      <c r="A107" s="197" t="s">
        <v>445</v>
      </c>
      <c r="B107" s="197"/>
      <c r="C107" s="197"/>
      <c r="D107" s="197"/>
      <c r="E107" s="197"/>
      <c r="F107" s="197"/>
      <c r="G107" s="13">
        <v>96</v>
      </c>
      <c r="H107" s="34">
        <v>0</v>
      </c>
      <c r="I107" s="34">
        <v>0</v>
      </c>
      <c r="J107" s="34">
        <v>0</v>
      </c>
      <c r="K107" s="34">
        <v>0</v>
      </c>
    </row>
    <row r="108" spans="1:11" ht="22.9" customHeight="1">
      <c r="A108" s="199" t="s">
        <v>446</v>
      </c>
      <c r="B108" s="199"/>
      <c r="C108" s="199"/>
      <c r="D108" s="199"/>
      <c r="E108" s="199"/>
      <c r="F108" s="199"/>
      <c r="G108" s="14">
        <v>97</v>
      </c>
      <c r="H108" s="111">
        <f>H91+H98-H107-H97</f>
        <v>0</v>
      </c>
      <c r="I108" s="111">
        <f>I91+I98-I107-I97</f>
        <v>0</v>
      </c>
      <c r="J108" s="111">
        <f t="shared" ref="J108:K108" si="10">J91+J98-J107-J97</f>
        <v>0</v>
      </c>
      <c r="K108" s="111">
        <f t="shared" si="10"/>
        <v>0</v>
      </c>
    </row>
    <row r="109" spans="1:11" ht="22.9" customHeight="1">
      <c r="A109" s="199" t="s">
        <v>447</v>
      </c>
      <c r="B109" s="199"/>
      <c r="C109" s="199"/>
      <c r="D109" s="199"/>
      <c r="E109" s="199"/>
      <c r="F109" s="199"/>
      <c r="G109" s="14">
        <v>98</v>
      </c>
      <c r="H109" s="111">
        <f>H89+H108</f>
        <v>-194433</v>
      </c>
      <c r="I109" s="111">
        <f>I89+I108</f>
        <v>-194433</v>
      </c>
      <c r="J109" s="111">
        <f t="shared" ref="J109:K109" si="11">J89+J108</f>
        <v>38829</v>
      </c>
      <c r="K109" s="111">
        <f t="shared" si="11"/>
        <v>38829</v>
      </c>
    </row>
    <row r="110" spans="1:11">
      <c r="A110" s="215" t="s">
        <v>226</v>
      </c>
      <c r="B110" s="215"/>
      <c r="C110" s="215"/>
      <c r="D110" s="215"/>
      <c r="E110" s="215"/>
      <c r="F110" s="215"/>
      <c r="G110" s="230"/>
      <c r="H110" s="230"/>
      <c r="I110" s="230"/>
      <c r="J110" s="231"/>
      <c r="K110" s="231"/>
    </row>
    <row r="111" spans="1:11" ht="27" customHeight="1">
      <c r="A111" s="217" t="s">
        <v>448</v>
      </c>
      <c r="B111" s="218"/>
      <c r="C111" s="218"/>
      <c r="D111" s="218"/>
      <c r="E111" s="218"/>
      <c r="F111" s="218"/>
      <c r="G111" s="14">
        <v>99</v>
      </c>
      <c r="H111" s="111">
        <f>H112+H113</f>
        <v>0</v>
      </c>
      <c r="I111" s="111">
        <f>I112+I113</f>
        <v>0</v>
      </c>
      <c r="J111" s="111">
        <f>J112+J113</f>
        <v>0</v>
      </c>
      <c r="K111" s="111">
        <f>K112+K113</f>
        <v>0</v>
      </c>
    </row>
    <row r="112" spans="1:11">
      <c r="A112" s="219" t="s">
        <v>227</v>
      </c>
      <c r="B112" s="219"/>
      <c r="C112" s="219"/>
      <c r="D112" s="219"/>
      <c r="E112" s="219"/>
      <c r="F112" s="219"/>
      <c r="G112" s="13">
        <v>100</v>
      </c>
      <c r="H112" s="34">
        <v>0</v>
      </c>
      <c r="I112" s="34">
        <v>0</v>
      </c>
      <c r="J112" s="34">
        <v>0</v>
      </c>
      <c r="K112" s="34">
        <v>0</v>
      </c>
    </row>
    <row r="113" spans="1:11">
      <c r="A113" s="219" t="s">
        <v>228</v>
      </c>
      <c r="B113" s="219"/>
      <c r="C113" s="219"/>
      <c r="D113" s="219"/>
      <c r="E113" s="219"/>
      <c r="F113" s="219"/>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52" zoomScale="110" zoomScaleNormal="100" workbookViewId="0">
      <selection activeCell="H58" sqref="H58:I58"/>
    </sheetView>
  </sheetViews>
  <sheetFormatPr defaultColWidth="9.140625" defaultRowHeight="12.75"/>
  <cols>
    <col min="1" max="7" width="9.140625" style="17"/>
    <col min="8" max="9" width="15.140625" style="45" customWidth="1"/>
    <col min="10" max="16384" width="9.140625" style="17"/>
  </cols>
  <sheetData>
    <row r="1" spans="1:9">
      <c r="A1" s="238" t="s">
        <v>229</v>
      </c>
      <c r="B1" s="245"/>
      <c r="C1" s="245"/>
      <c r="D1" s="245"/>
      <c r="E1" s="245"/>
      <c r="F1" s="245"/>
      <c r="G1" s="245"/>
      <c r="H1" s="245"/>
      <c r="I1" s="245"/>
    </row>
    <row r="2" spans="1:9">
      <c r="A2" s="237" t="s">
        <v>521</v>
      </c>
      <c r="B2" s="203"/>
      <c r="C2" s="203"/>
      <c r="D2" s="203"/>
      <c r="E2" s="203"/>
      <c r="F2" s="203"/>
      <c r="G2" s="203"/>
      <c r="H2" s="203"/>
      <c r="I2" s="203"/>
    </row>
    <row r="3" spans="1:9">
      <c r="A3" s="253" t="s">
        <v>499</v>
      </c>
      <c r="B3" s="254"/>
      <c r="C3" s="254"/>
      <c r="D3" s="254"/>
      <c r="E3" s="254"/>
      <c r="F3" s="254"/>
      <c r="G3" s="254"/>
      <c r="H3" s="254"/>
      <c r="I3" s="254"/>
    </row>
    <row r="4" spans="1:9">
      <c r="A4" s="249" t="s">
        <v>519</v>
      </c>
      <c r="B4" s="206"/>
      <c r="C4" s="206"/>
      <c r="D4" s="206"/>
      <c r="E4" s="206"/>
      <c r="F4" s="206"/>
      <c r="G4" s="206"/>
      <c r="H4" s="206"/>
      <c r="I4" s="207"/>
    </row>
    <row r="5" spans="1:9" ht="24" thickBot="1">
      <c r="A5" s="261" t="s">
        <v>230</v>
      </c>
      <c r="B5" s="262"/>
      <c r="C5" s="262"/>
      <c r="D5" s="262"/>
      <c r="E5" s="262"/>
      <c r="F5" s="263"/>
      <c r="G5" s="18" t="s">
        <v>231</v>
      </c>
      <c r="H5" s="35" t="s">
        <v>232</v>
      </c>
      <c r="I5" s="35" t="s">
        <v>233</v>
      </c>
    </row>
    <row r="6" spans="1:9">
      <c r="A6" s="264">
        <v>1</v>
      </c>
      <c r="B6" s="265"/>
      <c r="C6" s="265"/>
      <c r="D6" s="265"/>
      <c r="E6" s="265"/>
      <c r="F6" s="266"/>
      <c r="G6" s="19">
        <v>2</v>
      </c>
      <c r="H6" s="36" t="s">
        <v>234</v>
      </c>
      <c r="I6" s="36" t="s">
        <v>235</v>
      </c>
    </row>
    <row r="7" spans="1:9">
      <c r="A7" s="267" t="s">
        <v>236</v>
      </c>
      <c r="B7" s="268"/>
      <c r="C7" s="268"/>
      <c r="D7" s="268"/>
      <c r="E7" s="268"/>
      <c r="F7" s="268"/>
      <c r="G7" s="268"/>
      <c r="H7" s="268"/>
      <c r="I7" s="269"/>
    </row>
    <row r="8" spans="1:9" ht="12.75" customHeight="1">
      <c r="A8" s="270" t="s">
        <v>237</v>
      </c>
      <c r="B8" s="271"/>
      <c r="C8" s="271"/>
      <c r="D8" s="271"/>
      <c r="E8" s="271"/>
      <c r="F8" s="272"/>
      <c r="G8" s="20">
        <v>1</v>
      </c>
      <c r="H8" s="37">
        <v>-194433</v>
      </c>
      <c r="I8" s="37">
        <v>38829</v>
      </c>
    </row>
    <row r="9" spans="1:9" ht="12.75" customHeight="1">
      <c r="A9" s="258" t="s">
        <v>238</v>
      </c>
      <c r="B9" s="259"/>
      <c r="C9" s="259"/>
      <c r="D9" s="259"/>
      <c r="E9" s="259"/>
      <c r="F9" s="260"/>
      <c r="G9" s="21">
        <v>2</v>
      </c>
      <c r="H9" s="38">
        <f>H10+H11+H12+H13+H14+H15+H16+H17</f>
        <v>860151</v>
      </c>
      <c r="I9" s="38">
        <f>I10+I11+I12+I13+I14+I15+I16+I17</f>
        <v>930530</v>
      </c>
    </row>
    <row r="10" spans="1:9" ht="12.75" customHeight="1">
      <c r="A10" s="250" t="s">
        <v>239</v>
      </c>
      <c r="B10" s="251"/>
      <c r="C10" s="251"/>
      <c r="D10" s="251"/>
      <c r="E10" s="251"/>
      <c r="F10" s="252"/>
      <c r="G10" s="22">
        <v>3</v>
      </c>
      <c r="H10" s="39">
        <v>741049</v>
      </c>
      <c r="I10" s="39">
        <v>809821</v>
      </c>
    </row>
    <row r="11" spans="1:9" ht="22.15" customHeight="1">
      <c r="A11" s="250" t="s">
        <v>240</v>
      </c>
      <c r="B11" s="251"/>
      <c r="C11" s="251"/>
      <c r="D11" s="251"/>
      <c r="E11" s="251"/>
      <c r="F11" s="252"/>
      <c r="G11" s="22">
        <v>4</v>
      </c>
      <c r="H11" s="39">
        <v>0</v>
      </c>
      <c r="I11" s="39">
        <v>0</v>
      </c>
    </row>
    <row r="12" spans="1:9" ht="23.45" customHeight="1">
      <c r="A12" s="250" t="s">
        <v>241</v>
      </c>
      <c r="B12" s="251"/>
      <c r="C12" s="251"/>
      <c r="D12" s="251"/>
      <c r="E12" s="251"/>
      <c r="F12" s="252"/>
      <c r="G12" s="22">
        <v>5</v>
      </c>
      <c r="H12" s="39">
        <v>0</v>
      </c>
      <c r="I12" s="39">
        <v>0</v>
      </c>
    </row>
    <row r="13" spans="1:9" ht="12.75" customHeight="1">
      <c r="A13" s="250" t="s">
        <v>242</v>
      </c>
      <c r="B13" s="251"/>
      <c r="C13" s="251"/>
      <c r="D13" s="251"/>
      <c r="E13" s="251"/>
      <c r="F13" s="252"/>
      <c r="G13" s="22">
        <v>6</v>
      </c>
      <c r="H13" s="39">
        <v>0</v>
      </c>
      <c r="I13" s="39">
        <v>0</v>
      </c>
    </row>
    <row r="14" spans="1:9" ht="12.75" customHeight="1">
      <c r="A14" s="250" t="s">
        <v>243</v>
      </c>
      <c r="B14" s="251"/>
      <c r="C14" s="251"/>
      <c r="D14" s="251"/>
      <c r="E14" s="251"/>
      <c r="F14" s="252"/>
      <c r="G14" s="22">
        <v>7</v>
      </c>
      <c r="H14" s="39">
        <v>119102</v>
      </c>
      <c r="I14" s="39">
        <v>120709</v>
      </c>
    </row>
    <row r="15" spans="1:9" ht="12.75" customHeight="1">
      <c r="A15" s="250" t="s">
        <v>244</v>
      </c>
      <c r="B15" s="251"/>
      <c r="C15" s="251"/>
      <c r="D15" s="251"/>
      <c r="E15" s="251"/>
      <c r="F15" s="252"/>
      <c r="G15" s="22">
        <v>8</v>
      </c>
      <c r="H15" s="39">
        <v>0</v>
      </c>
      <c r="I15" s="39">
        <v>0</v>
      </c>
    </row>
    <row r="16" spans="1:9" ht="12.75" customHeight="1">
      <c r="A16" s="250" t="s">
        <v>245</v>
      </c>
      <c r="B16" s="251"/>
      <c r="C16" s="251"/>
      <c r="D16" s="251"/>
      <c r="E16" s="251"/>
      <c r="F16" s="252"/>
      <c r="G16" s="22">
        <v>9</v>
      </c>
      <c r="H16" s="39">
        <v>0</v>
      </c>
      <c r="I16" s="39">
        <v>0</v>
      </c>
    </row>
    <row r="17" spans="1:9" ht="25.15" customHeight="1">
      <c r="A17" s="250" t="s">
        <v>246</v>
      </c>
      <c r="B17" s="251"/>
      <c r="C17" s="251"/>
      <c r="D17" s="251"/>
      <c r="E17" s="251"/>
      <c r="F17" s="252"/>
      <c r="G17" s="22">
        <v>10</v>
      </c>
      <c r="H17" s="39">
        <v>0</v>
      </c>
      <c r="I17" s="39">
        <v>0</v>
      </c>
    </row>
    <row r="18" spans="1:9" ht="28.15" customHeight="1">
      <c r="A18" s="255" t="s">
        <v>247</v>
      </c>
      <c r="B18" s="256"/>
      <c r="C18" s="256"/>
      <c r="D18" s="256"/>
      <c r="E18" s="256"/>
      <c r="F18" s="257"/>
      <c r="G18" s="21">
        <v>11</v>
      </c>
      <c r="H18" s="38">
        <f>H8+H9</f>
        <v>665718</v>
      </c>
      <c r="I18" s="38">
        <f>I8+I9</f>
        <v>969359</v>
      </c>
    </row>
    <row r="19" spans="1:9" ht="12.75" customHeight="1">
      <c r="A19" s="258" t="s">
        <v>248</v>
      </c>
      <c r="B19" s="259"/>
      <c r="C19" s="259"/>
      <c r="D19" s="259"/>
      <c r="E19" s="259"/>
      <c r="F19" s="260"/>
      <c r="G19" s="21">
        <v>12</v>
      </c>
      <c r="H19" s="38">
        <f>H20+H21+H22+H23</f>
        <v>768882</v>
      </c>
      <c r="I19" s="38">
        <f>I20+I21+I22+I23</f>
        <v>31738</v>
      </c>
    </row>
    <row r="20" spans="1:9" ht="12.75" customHeight="1">
      <c r="A20" s="250" t="s">
        <v>249</v>
      </c>
      <c r="B20" s="251"/>
      <c r="C20" s="251"/>
      <c r="D20" s="251"/>
      <c r="E20" s="251"/>
      <c r="F20" s="252"/>
      <c r="G20" s="22">
        <v>13</v>
      </c>
      <c r="H20" s="39">
        <v>442987</v>
      </c>
      <c r="I20" s="39">
        <v>283193</v>
      </c>
    </row>
    <row r="21" spans="1:9" ht="12.75" customHeight="1">
      <c r="A21" s="250" t="s">
        <v>250</v>
      </c>
      <c r="B21" s="251"/>
      <c r="C21" s="251"/>
      <c r="D21" s="251"/>
      <c r="E21" s="251"/>
      <c r="F21" s="252"/>
      <c r="G21" s="22">
        <v>14</v>
      </c>
      <c r="H21" s="39">
        <v>148313</v>
      </c>
      <c r="I21" s="39">
        <v>-206575</v>
      </c>
    </row>
    <row r="22" spans="1:9" ht="12.75" customHeight="1">
      <c r="A22" s="250" t="s">
        <v>251</v>
      </c>
      <c r="B22" s="251"/>
      <c r="C22" s="251"/>
      <c r="D22" s="251"/>
      <c r="E22" s="251"/>
      <c r="F22" s="252"/>
      <c r="G22" s="22">
        <v>15</v>
      </c>
      <c r="H22" s="39">
        <v>25602</v>
      </c>
      <c r="I22" s="39">
        <v>48753</v>
      </c>
    </row>
    <row r="23" spans="1:9" ht="12.75" customHeight="1">
      <c r="A23" s="250" t="s">
        <v>252</v>
      </c>
      <c r="B23" s="251"/>
      <c r="C23" s="251"/>
      <c r="D23" s="251"/>
      <c r="E23" s="251"/>
      <c r="F23" s="252"/>
      <c r="G23" s="22">
        <v>16</v>
      </c>
      <c r="H23" s="39">
        <v>151980</v>
      </c>
      <c r="I23" s="39">
        <v>-93633</v>
      </c>
    </row>
    <row r="24" spans="1:9" ht="12.75" customHeight="1">
      <c r="A24" s="255" t="s">
        <v>253</v>
      </c>
      <c r="B24" s="256"/>
      <c r="C24" s="256"/>
      <c r="D24" s="256"/>
      <c r="E24" s="256"/>
      <c r="F24" s="257"/>
      <c r="G24" s="21">
        <v>17</v>
      </c>
      <c r="H24" s="38">
        <f>H18+H19</f>
        <v>1434600</v>
      </c>
      <c r="I24" s="38">
        <f>I18+I19</f>
        <v>1001097</v>
      </c>
    </row>
    <row r="25" spans="1:9" ht="12.75" customHeight="1">
      <c r="A25" s="246" t="s">
        <v>254</v>
      </c>
      <c r="B25" s="247"/>
      <c r="C25" s="247"/>
      <c r="D25" s="247"/>
      <c r="E25" s="247"/>
      <c r="F25" s="248"/>
      <c r="G25" s="22">
        <v>18</v>
      </c>
      <c r="H25" s="39">
        <v>87546</v>
      </c>
      <c r="I25" s="39">
        <v>81396</v>
      </c>
    </row>
    <row r="26" spans="1:9" ht="12.75" customHeight="1">
      <c r="A26" s="246" t="s">
        <v>255</v>
      </c>
      <c r="B26" s="247"/>
      <c r="C26" s="247"/>
      <c r="D26" s="247"/>
      <c r="E26" s="247"/>
      <c r="F26" s="248"/>
      <c r="G26" s="22">
        <v>19</v>
      </c>
      <c r="H26" s="39">
        <v>138973</v>
      </c>
      <c r="I26" s="39">
        <v>185457</v>
      </c>
    </row>
    <row r="27" spans="1:9" ht="25.9" customHeight="1">
      <c r="A27" s="273" t="s">
        <v>256</v>
      </c>
      <c r="B27" s="274"/>
      <c r="C27" s="274"/>
      <c r="D27" s="274"/>
      <c r="E27" s="274"/>
      <c r="F27" s="275"/>
      <c r="G27" s="23">
        <v>20</v>
      </c>
      <c r="H27" s="40">
        <f>H24+H25+H26</f>
        <v>1661119</v>
      </c>
      <c r="I27" s="40">
        <f>I24+I25+I26</f>
        <v>1267950</v>
      </c>
    </row>
    <row r="28" spans="1:9">
      <c r="A28" s="267" t="s">
        <v>257</v>
      </c>
      <c r="B28" s="268"/>
      <c r="C28" s="268"/>
      <c r="D28" s="268"/>
      <c r="E28" s="268"/>
      <c r="F28" s="268"/>
      <c r="G28" s="268"/>
      <c r="H28" s="268"/>
      <c r="I28" s="269"/>
    </row>
    <row r="29" spans="1:9" ht="30.6" customHeight="1">
      <c r="A29" s="270" t="s">
        <v>258</v>
      </c>
      <c r="B29" s="271"/>
      <c r="C29" s="271"/>
      <c r="D29" s="271"/>
      <c r="E29" s="271"/>
      <c r="F29" s="272"/>
      <c r="G29" s="20">
        <v>21</v>
      </c>
      <c r="H29" s="41">
        <v>0</v>
      </c>
      <c r="I29" s="41">
        <v>0</v>
      </c>
    </row>
    <row r="30" spans="1:9" ht="12.75" customHeight="1">
      <c r="A30" s="246" t="s">
        <v>259</v>
      </c>
      <c r="B30" s="247"/>
      <c r="C30" s="247"/>
      <c r="D30" s="247"/>
      <c r="E30" s="247"/>
      <c r="F30" s="248"/>
      <c r="G30" s="22">
        <v>22</v>
      </c>
      <c r="H30" s="42">
        <v>0</v>
      </c>
      <c r="I30" s="42">
        <v>0</v>
      </c>
    </row>
    <row r="31" spans="1:9" ht="12.75" customHeight="1">
      <c r="A31" s="246" t="s">
        <v>260</v>
      </c>
      <c r="B31" s="247"/>
      <c r="C31" s="247"/>
      <c r="D31" s="247"/>
      <c r="E31" s="247"/>
      <c r="F31" s="248"/>
      <c r="G31" s="22">
        <v>23</v>
      </c>
      <c r="H31" s="42">
        <v>0</v>
      </c>
      <c r="I31" s="42">
        <v>0</v>
      </c>
    </row>
    <row r="32" spans="1:9" ht="12.75" customHeight="1">
      <c r="A32" s="246" t="s">
        <v>261</v>
      </c>
      <c r="B32" s="247"/>
      <c r="C32" s="247"/>
      <c r="D32" s="247"/>
      <c r="E32" s="247"/>
      <c r="F32" s="248"/>
      <c r="G32" s="22">
        <v>24</v>
      </c>
      <c r="H32" s="42">
        <v>0</v>
      </c>
      <c r="I32" s="42">
        <v>0</v>
      </c>
    </row>
    <row r="33" spans="1:9" ht="12.75" customHeight="1">
      <c r="A33" s="246" t="s">
        <v>262</v>
      </c>
      <c r="B33" s="247"/>
      <c r="C33" s="247"/>
      <c r="D33" s="247"/>
      <c r="E33" s="247"/>
      <c r="F33" s="248"/>
      <c r="G33" s="22">
        <v>25</v>
      </c>
      <c r="H33" s="42">
        <v>0</v>
      </c>
      <c r="I33" s="42">
        <v>0</v>
      </c>
    </row>
    <row r="34" spans="1:9" ht="12.75" customHeight="1">
      <c r="A34" s="246" t="s">
        <v>263</v>
      </c>
      <c r="B34" s="247"/>
      <c r="C34" s="247"/>
      <c r="D34" s="247"/>
      <c r="E34" s="247"/>
      <c r="F34" s="248"/>
      <c r="G34" s="22">
        <v>26</v>
      </c>
      <c r="H34" s="42">
        <v>0</v>
      </c>
      <c r="I34" s="42">
        <v>0</v>
      </c>
    </row>
    <row r="35" spans="1:9" ht="26.45" customHeight="1">
      <c r="A35" s="255" t="s">
        <v>264</v>
      </c>
      <c r="B35" s="256"/>
      <c r="C35" s="256"/>
      <c r="D35" s="256"/>
      <c r="E35" s="256"/>
      <c r="F35" s="257"/>
      <c r="G35" s="21">
        <v>27</v>
      </c>
      <c r="H35" s="43">
        <f>H29+H30+H31+H32+H33+H34</f>
        <v>0</v>
      </c>
      <c r="I35" s="43">
        <f>I29+I30+I31+I32+I33+I34</f>
        <v>0</v>
      </c>
    </row>
    <row r="36" spans="1:9" ht="22.9" customHeight="1">
      <c r="A36" s="246" t="s">
        <v>265</v>
      </c>
      <c r="B36" s="247"/>
      <c r="C36" s="247"/>
      <c r="D36" s="247"/>
      <c r="E36" s="247"/>
      <c r="F36" s="248"/>
      <c r="G36" s="22">
        <v>28</v>
      </c>
      <c r="H36" s="42">
        <v>-1827956</v>
      </c>
      <c r="I36" s="42">
        <v>-503082</v>
      </c>
    </row>
    <row r="37" spans="1:9" ht="12.75" customHeight="1">
      <c r="A37" s="246" t="s">
        <v>266</v>
      </c>
      <c r="B37" s="247"/>
      <c r="C37" s="247"/>
      <c r="D37" s="247"/>
      <c r="E37" s="247"/>
      <c r="F37" s="248"/>
      <c r="G37" s="22">
        <v>29</v>
      </c>
      <c r="H37" s="42">
        <v>0</v>
      </c>
      <c r="I37" s="42">
        <v>0</v>
      </c>
    </row>
    <row r="38" spans="1:9" ht="12.75" customHeight="1">
      <c r="A38" s="246" t="s">
        <v>267</v>
      </c>
      <c r="B38" s="247"/>
      <c r="C38" s="247"/>
      <c r="D38" s="247"/>
      <c r="E38" s="247"/>
      <c r="F38" s="248"/>
      <c r="G38" s="22">
        <v>30</v>
      </c>
      <c r="H38" s="42">
        <v>0</v>
      </c>
      <c r="I38" s="42">
        <v>0</v>
      </c>
    </row>
    <row r="39" spans="1:9" ht="12.75" customHeight="1">
      <c r="A39" s="246" t="s">
        <v>268</v>
      </c>
      <c r="B39" s="247"/>
      <c r="C39" s="247"/>
      <c r="D39" s="247"/>
      <c r="E39" s="247"/>
      <c r="F39" s="248"/>
      <c r="G39" s="22">
        <v>31</v>
      </c>
      <c r="H39" s="42">
        <v>0</v>
      </c>
      <c r="I39" s="42">
        <v>0</v>
      </c>
    </row>
    <row r="40" spans="1:9" ht="12.75" customHeight="1">
      <c r="A40" s="246" t="s">
        <v>269</v>
      </c>
      <c r="B40" s="247"/>
      <c r="C40" s="247"/>
      <c r="D40" s="247"/>
      <c r="E40" s="247"/>
      <c r="F40" s="248"/>
      <c r="G40" s="22">
        <v>32</v>
      </c>
      <c r="H40" s="42">
        <v>0</v>
      </c>
      <c r="I40" s="42">
        <v>0</v>
      </c>
    </row>
    <row r="41" spans="1:9" ht="24" customHeight="1">
      <c r="A41" s="255" t="s">
        <v>270</v>
      </c>
      <c r="B41" s="256"/>
      <c r="C41" s="256"/>
      <c r="D41" s="256"/>
      <c r="E41" s="256"/>
      <c r="F41" s="257"/>
      <c r="G41" s="21">
        <v>33</v>
      </c>
      <c r="H41" s="43">
        <f>H36+H37+H38+H39+H40</f>
        <v>-1827956</v>
      </c>
      <c r="I41" s="43">
        <f>I36+I37+I38+I39+I40</f>
        <v>-503082</v>
      </c>
    </row>
    <row r="42" spans="1:9" ht="29.45" customHeight="1">
      <c r="A42" s="273" t="s">
        <v>271</v>
      </c>
      <c r="B42" s="274"/>
      <c r="C42" s="274"/>
      <c r="D42" s="274"/>
      <c r="E42" s="274"/>
      <c r="F42" s="275"/>
      <c r="G42" s="23">
        <v>34</v>
      </c>
      <c r="H42" s="44">
        <f>H35+H41</f>
        <v>-1827956</v>
      </c>
      <c r="I42" s="44">
        <f>I35+I41</f>
        <v>-503082</v>
      </c>
    </row>
    <row r="43" spans="1:9">
      <c r="A43" s="267" t="s">
        <v>272</v>
      </c>
      <c r="B43" s="268"/>
      <c r="C43" s="268"/>
      <c r="D43" s="268"/>
      <c r="E43" s="268"/>
      <c r="F43" s="268"/>
      <c r="G43" s="268"/>
      <c r="H43" s="268"/>
      <c r="I43" s="269"/>
    </row>
    <row r="44" spans="1:9" ht="12.75" customHeight="1">
      <c r="A44" s="270" t="s">
        <v>273</v>
      </c>
      <c r="B44" s="271"/>
      <c r="C44" s="271"/>
      <c r="D44" s="271"/>
      <c r="E44" s="271"/>
      <c r="F44" s="272"/>
      <c r="G44" s="20">
        <v>35</v>
      </c>
      <c r="H44" s="41">
        <v>0</v>
      </c>
      <c r="I44" s="41">
        <v>0</v>
      </c>
    </row>
    <row r="45" spans="1:9" ht="25.15" customHeight="1">
      <c r="A45" s="246" t="s">
        <v>274</v>
      </c>
      <c r="B45" s="247"/>
      <c r="C45" s="247"/>
      <c r="D45" s="247"/>
      <c r="E45" s="247"/>
      <c r="F45" s="248"/>
      <c r="G45" s="22">
        <v>36</v>
      </c>
      <c r="H45" s="42">
        <v>0</v>
      </c>
      <c r="I45" s="42">
        <v>0</v>
      </c>
    </row>
    <row r="46" spans="1:9" ht="12.75" customHeight="1">
      <c r="A46" s="246" t="s">
        <v>275</v>
      </c>
      <c r="B46" s="247"/>
      <c r="C46" s="247"/>
      <c r="D46" s="247"/>
      <c r="E46" s="247"/>
      <c r="F46" s="248"/>
      <c r="G46" s="22">
        <v>37</v>
      </c>
      <c r="H46" s="42">
        <v>1228944</v>
      </c>
      <c r="I46" s="42">
        <v>150000</v>
      </c>
    </row>
    <row r="47" spans="1:9" ht="12.75" customHeight="1">
      <c r="A47" s="246" t="s">
        <v>276</v>
      </c>
      <c r="B47" s="247"/>
      <c r="C47" s="247"/>
      <c r="D47" s="247"/>
      <c r="E47" s="247"/>
      <c r="F47" s="248"/>
      <c r="G47" s="22">
        <v>38</v>
      </c>
      <c r="H47" s="42">
        <v>0</v>
      </c>
      <c r="I47" s="42">
        <v>0</v>
      </c>
    </row>
    <row r="48" spans="1:9" ht="22.15" customHeight="1">
      <c r="A48" s="255" t="s">
        <v>277</v>
      </c>
      <c r="B48" s="256"/>
      <c r="C48" s="256"/>
      <c r="D48" s="256"/>
      <c r="E48" s="256"/>
      <c r="F48" s="257"/>
      <c r="G48" s="21">
        <v>39</v>
      </c>
      <c r="H48" s="43">
        <f>H44+H45+H46+H47</f>
        <v>1228944</v>
      </c>
      <c r="I48" s="43">
        <f>I44+I45+I46+I47</f>
        <v>150000</v>
      </c>
    </row>
    <row r="49" spans="1:9" ht="24.6" customHeight="1">
      <c r="A49" s="246" t="s">
        <v>278</v>
      </c>
      <c r="B49" s="247"/>
      <c r="C49" s="247"/>
      <c r="D49" s="247"/>
      <c r="E49" s="247"/>
      <c r="F49" s="248"/>
      <c r="G49" s="22">
        <v>40</v>
      </c>
      <c r="H49" s="42">
        <v>-597490</v>
      </c>
      <c r="I49" s="42">
        <v>-384997</v>
      </c>
    </row>
    <row r="50" spans="1:9" ht="12.75" customHeight="1">
      <c r="A50" s="246" t="s">
        <v>279</v>
      </c>
      <c r="B50" s="247"/>
      <c r="C50" s="247"/>
      <c r="D50" s="247"/>
      <c r="E50" s="247"/>
      <c r="F50" s="248"/>
      <c r="G50" s="22">
        <v>41</v>
      </c>
      <c r="H50" s="42">
        <v>0</v>
      </c>
      <c r="I50" s="42">
        <v>0</v>
      </c>
    </row>
    <row r="51" spans="1:9" ht="12.75" customHeight="1">
      <c r="A51" s="246" t="s">
        <v>280</v>
      </c>
      <c r="B51" s="247"/>
      <c r="C51" s="247"/>
      <c r="D51" s="247"/>
      <c r="E51" s="247"/>
      <c r="F51" s="248"/>
      <c r="G51" s="22">
        <v>42</v>
      </c>
      <c r="H51" s="42">
        <v>-445937</v>
      </c>
      <c r="I51" s="42">
        <v>-345060</v>
      </c>
    </row>
    <row r="52" spans="1:9" ht="22.9" customHeight="1">
      <c r="A52" s="246" t="s">
        <v>281</v>
      </c>
      <c r="B52" s="247"/>
      <c r="C52" s="247"/>
      <c r="D52" s="247"/>
      <c r="E52" s="247"/>
      <c r="F52" s="248"/>
      <c r="G52" s="22">
        <v>43</v>
      </c>
      <c r="H52" s="42">
        <v>0</v>
      </c>
      <c r="I52" s="42">
        <v>0</v>
      </c>
    </row>
    <row r="53" spans="1:9" ht="12.75" customHeight="1">
      <c r="A53" s="246" t="s">
        <v>282</v>
      </c>
      <c r="B53" s="247"/>
      <c r="C53" s="247"/>
      <c r="D53" s="247"/>
      <c r="E53" s="247"/>
      <c r="F53" s="248"/>
      <c r="G53" s="22">
        <v>44</v>
      </c>
      <c r="H53" s="42">
        <v>0</v>
      </c>
      <c r="I53" s="42">
        <v>0</v>
      </c>
    </row>
    <row r="54" spans="1:9" ht="30.6" customHeight="1">
      <c r="A54" s="255" t="s">
        <v>283</v>
      </c>
      <c r="B54" s="256"/>
      <c r="C54" s="256"/>
      <c r="D54" s="256"/>
      <c r="E54" s="256"/>
      <c r="F54" s="257"/>
      <c r="G54" s="21">
        <v>45</v>
      </c>
      <c r="H54" s="43">
        <f>H49+H50+H51+H52+H53</f>
        <v>-1043427</v>
      </c>
      <c r="I54" s="43">
        <f>I49+I50+I51+I52+I53</f>
        <v>-730057</v>
      </c>
    </row>
    <row r="55" spans="1:9" ht="29.45" customHeight="1">
      <c r="A55" s="276" t="s">
        <v>284</v>
      </c>
      <c r="B55" s="277"/>
      <c r="C55" s="277"/>
      <c r="D55" s="277"/>
      <c r="E55" s="277"/>
      <c r="F55" s="278"/>
      <c r="G55" s="21">
        <v>46</v>
      </c>
      <c r="H55" s="43">
        <f>H48+H54</f>
        <v>185517</v>
      </c>
      <c r="I55" s="43">
        <f>I48+I54</f>
        <v>-580057</v>
      </c>
    </row>
    <row r="56" spans="1:9" ht="32.450000000000003" customHeight="1">
      <c r="A56" s="246" t="s">
        <v>285</v>
      </c>
      <c r="B56" s="247"/>
      <c r="C56" s="247"/>
      <c r="D56" s="247"/>
      <c r="E56" s="247"/>
      <c r="F56" s="248"/>
      <c r="G56" s="22">
        <v>47</v>
      </c>
      <c r="H56" s="42">
        <v>0</v>
      </c>
      <c r="I56" s="42">
        <v>0</v>
      </c>
    </row>
    <row r="57" spans="1:9" ht="26.45" customHeight="1">
      <c r="A57" s="276" t="s">
        <v>286</v>
      </c>
      <c r="B57" s="277"/>
      <c r="C57" s="277"/>
      <c r="D57" s="277"/>
      <c r="E57" s="277"/>
      <c r="F57" s="278"/>
      <c r="G57" s="21">
        <v>48</v>
      </c>
      <c r="H57" s="43">
        <f>H27+H42+H55+H56</f>
        <v>18680</v>
      </c>
      <c r="I57" s="43">
        <f>I27+I42+I55+I56</f>
        <v>184811</v>
      </c>
    </row>
    <row r="58" spans="1:9" ht="24" customHeight="1">
      <c r="A58" s="279" t="s">
        <v>287</v>
      </c>
      <c r="B58" s="280"/>
      <c r="C58" s="280"/>
      <c r="D58" s="280"/>
      <c r="E58" s="280"/>
      <c r="F58" s="281"/>
      <c r="G58" s="22">
        <v>49</v>
      </c>
      <c r="H58" s="42">
        <v>100979</v>
      </c>
      <c r="I58" s="42">
        <v>25417</v>
      </c>
    </row>
    <row r="59" spans="1:9" ht="31.15" customHeight="1">
      <c r="A59" s="273" t="s">
        <v>288</v>
      </c>
      <c r="B59" s="274"/>
      <c r="C59" s="274"/>
      <c r="D59" s="274"/>
      <c r="E59" s="274"/>
      <c r="F59" s="275"/>
      <c r="G59" s="23">
        <v>50</v>
      </c>
      <c r="H59" s="44">
        <f>H57+H58</f>
        <v>119659</v>
      </c>
      <c r="I59" s="44">
        <f>I57+I58</f>
        <v>210228</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52" zoomScale="110" zoomScaleNormal="100" workbookViewId="0">
      <selection activeCell="L8" sqref="L8"/>
    </sheetView>
  </sheetViews>
  <sheetFormatPr defaultRowHeight="12.75"/>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c r="A1" s="238" t="s">
        <v>289</v>
      </c>
      <c r="B1" s="245"/>
      <c r="C1" s="245"/>
      <c r="D1" s="245"/>
      <c r="E1" s="245"/>
      <c r="F1" s="245"/>
      <c r="G1" s="245"/>
      <c r="H1" s="245"/>
      <c r="I1" s="245"/>
    </row>
    <row r="2" spans="1:9" ht="12.75" customHeight="1">
      <c r="A2" s="237" t="s">
        <v>521</v>
      </c>
      <c r="B2" s="203"/>
      <c r="C2" s="203"/>
      <c r="D2" s="203"/>
      <c r="E2" s="203"/>
      <c r="F2" s="203"/>
      <c r="G2" s="203"/>
      <c r="H2" s="203"/>
      <c r="I2" s="203"/>
    </row>
    <row r="3" spans="1:9">
      <c r="A3" s="296" t="s">
        <v>499</v>
      </c>
      <c r="B3" s="297"/>
      <c r="C3" s="297"/>
      <c r="D3" s="297"/>
      <c r="E3" s="297"/>
      <c r="F3" s="297"/>
      <c r="G3" s="297"/>
      <c r="H3" s="297"/>
      <c r="I3" s="297"/>
    </row>
    <row r="4" spans="1:9">
      <c r="A4" s="249" t="s">
        <v>518</v>
      </c>
      <c r="B4" s="206"/>
      <c r="C4" s="206"/>
      <c r="D4" s="206"/>
      <c r="E4" s="206"/>
      <c r="F4" s="206"/>
      <c r="G4" s="206"/>
      <c r="H4" s="206"/>
      <c r="I4" s="207"/>
    </row>
    <row r="5" spans="1:9" ht="24" thickBot="1">
      <c r="A5" s="261" t="s">
        <v>290</v>
      </c>
      <c r="B5" s="262"/>
      <c r="C5" s="262"/>
      <c r="D5" s="262"/>
      <c r="E5" s="262"/>
      <c r="F5" s="263"/>
      <c r="G5" s="18" t="s">
        <v>291</v>
      </c>
      <c r="H5" s="35" t="s">
        <v>292</v>
      </c>
      <c r="I5" s="35" t="s">
        <v>293</v>
      </c>
    </row>
    <row r="6" spans="1:9">
      <c r="A6" s="264">
        <v>1</v>
      </c>
      <c r="B6" s="265"/>
      <c r="C6" s="265"/>
      <c r="D6" s="265"/>
      <c r="E6" s="265"/>
      <c r="F6" s="266"/>
      <c r="G6" s="24">
        <v>2</v>
      </c>
      <c r="H6" s="36" t="s">
        <v>294</v>
      </c>
      <c r="I6" s="36" t="s">
        <v>295</v>
      </c>
    </row>
    <row r="7" spans="1:9">
      <c r="A7" s="286" t="s">
        <v>296</v>
      </c>
      <c r="B7" s="287"/>
      <c r="C7" s="287"/>
      <c r="D7" s="287"/>
      <c r="E7" s="287"/>
      <c r="F7" s="287"/>
      <c r="G7" s="287"/>
      <c r="H7" s="287"/>
      <c r="I7" s="288"/>
    </row>
    <row r="8" spans="1:9">
      <c r="A8" s="291" t="s">
        <v>297</v>
      </c>
      <c r="B8" s="291"/>
      <c r="C8" s="291"/>
      <c r="D8" s="291"/>
      <c r="E8" s="291"/>
      <c r="F8" s="291"/>
      <c r="G8" s="25">
        <v>1</v>
      </c>
      <c r="H8" s="46">
        <v>0</v>
      </c>
      <c r="I8" s="46">
        <v>0</v>
      </c>
    </row>
    <row r="9" spans="1:9">
      <c r="A9" s="283" t="s">
        <v>298</v>
      </c>
      <c r="B9" s="283"/>
      <c r="C9" s="283"/>
      <c r="D9" s="283"/>
      <c r="E9" s="283"/>
      <c r="F9" s="283"/>
      <c r="G9" s="26">
        <v>2</v>
      </c>
      <c r="H9" s="47">
        <v>0</v>
      </c>
      <c r="I9" s="47">
        <v>0</v>
      </c>
    </row>
    <row r="10" spans="1:9">
      <c r="A10" s="283" t="s">
        <v>299</v>
      </c>
      <c r="B10" s="283"/>
      <c r="C10" s="283"/>
      <c r="D10" s="283"/>
      <c r="E10" s="283"/>
      <c r="F10" s="283"/>
      <c r="G10" s="26">
        <v>3</v>
      </c>
      <c r="H10" s="47">
        <v>0</v>
      </c>
      <c r="I10" s="47">
        <v>0</v>
      </c>
    </row>
    <row r="11" spans="1:9">
      <c r="A11" s="283" t="s">
        <v>300</v>
      </c>
      <c r="B11" s="283"/>
      <c r="C11" s="283"/>
      <c r="D11" s="283"/>
      <c r="E11" s="283"/>
      <c r="F11" s="283"/>
      <c r="G11" s="26">
        <v>4</v>
      </c>
      <c r="H11" s="47">
        <v>0</v>
      </c>
      <c r="I11" s="47">
        <v>0</v>
      </c>
    </row>
    <row r="12" spans="1:9">
      <c r="A12" s="283" t="s">
        <v>449</v>
      </c>
      <c r="B12" s="283"/>
      <c r="C12" s="283"/>
      <c r="D12" s="283"/>
      <c r="E12" s="283"/>
      <c r="F12" s="283"/>
      <c r="G12" s="26">
        <v>5</v>
      </c>
      <c r="H12" s="47">
        <v>0</v>
      </c>
      <c r="I12" s="47">
        <v>0</v>
      </c>
    </row>
    <row r="13" spans="1:9">
      <c r="A13" s="295" t="s">
        <v>450</v>
      </c>
      <c r="B13" s="295"/>
      <c r="C13" s="295"/>
      <c r="D13" s="295"/>
      <c r="E13" s="295"/>
      <c r="F13" s="295"/>
      <c r="G13" s="113">
        <v>6</v>
      </c>
      <c r="H13" s="114">
        <f>SUM(H8:H12)</f>
        <v>0</v>
      </c>
      <c r="I13" s="114">
        <f>SUM(I8:I12)</f>
        <v>0</v>
      </c>
    </row>
    <row r="14" spans="1:9">
      <c r="A14" s="283" t="s">
        <v>451</v>
      </c>
      <c r="B14" s="283"/>
      <c r="C14" s="283"/>
      <c r="D14" s="283"/>
      <c r="E14" s="283"/>
      <c r="F14" s="283"/>
      <c r="G14" s="26">
        <v>7</v>
      </c>
      <c r="H14" s="47">
        <v>0</v>
      </c>
      <c r="I14" s="47">
        <v>0</v>
      </c>
    </row>
    <row r="15" spans="1:9">
      <c r="A15" s="283" t="s">
        <v>452</v>
      </c>
      <c r="B15" s="283"/>
      <c r="C15" s="283"/>
      <c r="D15" s="283"/>
      <c r="E15" s="283"/>
      <c r="F15" s="283"/>
      <c r="G15" s="26">
        <v>8</v>
      </c>
      <c r="H15" s="47">
        <v>0</v>
      </c>
      <c r="I15" s="47">
        <v>0</v>
      </c>
    </row>
    <row r="16" spans="1:9">
      <c r="A16" s="283" t="s">
        <v>453</v>
      </c>
      <c r="B16" s="283"/>
      <c r="C16" s="283"/>
      <c r="D16" s="283"/>
      <c r="E16" s="283"/>
      <c r="F16" s="283"/>
      <c r="G16" s="26">
        <v>9</v>
      </c>
      <c r="H16" s="47">
        <v>0</v>
      </c>
      <c r="I16" s="47">
        <v>0</v>
      </c>
    </row>
    <row r="17" spans="1:9">
      <c r="A17" s="283" t="s">
        <v>454</v>
      </c>
      <c r="B17" s="283"/>
      <c r="C17" s="283"/>
      <c r="D17" s="283"/>
      <c r="E17" s="283"/>
      <c r="F17" s="283"/>
      <c r="G17" s="26">
        <v>10</v>
      </c>
      <c r="H17" s="47">
        <v>0</v>
      </c>
      <c r="I17" s="47">
        <v>0</v>
      </c>
    </row>
    <row r="18" spans="1:9" ht="12.75" customHeight="1">
      <c r="A18" s="283" t="s">
        <v>455</v>
      </c>
      <c r="B18" s="283"/>
      <c r="C18" s="283"/>
      <c r="D18" s="283"/>
      <c r="E18" s="283"/>
      <c r="F18" s="283"/>
      <c r="G18" s="26">
        <v>11</v>
      </c>
      <c r="H18" s="47">
        <v>0</v>
      </c>
      <c r="I18" s="47">
        <v>0</v>
      </c>
    </row>
    <row r="19" spans="1:9">
      <c r="A19" s="283" t="s">
        <v>456</v>
      </c>
      <c r="B19" s="283"/>
      <c r="C19" s="283"/>
      <c r="D19" s="283"/>
      <c r="E19" s="283"/>
      <c r="F19" s="283"/>
      <c r="G19" s="26">
        <v>12</v>
      </c>
      <c r="H19" s="47">
        <v>0</v>
      </c>
      <c r="I19" s="47">
        <v>0</v>
      </c>
    </row>
    <row r="20" spans="1:9" ht="12.75" customHeight="1">
      <c r="A20" s="292" t="s">
        <v>457</v>
      </c>
      <c r="B20" s="293"/>
      <c r="C20" s="293"/>
      <c r="D20" s="293"/>
      <c r="E20" s="293"/>
      <c r="F20" s="294"/>
      <c r="G20" s="113">
        <v>13</v>
      </c>
      <c r="H20" s="114">
        <f>SUM(H14:H19)</f>
        <v>0</v>
      </c>
      <c r="I20" s="114">
        <f>SUM(I14:I19)</f>
        <v>0</v>
      </c>
    </row>
    <row r="21" spans="1:9" ht="27.6" customHeight="1">
      <c r="A21" s="289" t="s">
        <v>458</v>
      </c>
      <c r="B21" s="290"/>
      <c r="C21" s="290"/>
      <c r="D21" s="290"/>
      <c r="E21" s="290"/>
      <c r="F21" s="290"/>
      <c r="G21" s="28">
        <v>14</v>
      </c>
      <c r="H21" s="49">
        <f>H13+H20</f>
        <v>0</v>
      </c>
      <c r="I21" s="49">
        <f>I13+I20</f>
        <v>0</v>
      </c>
    </row>
    <row r="22" spans="1:9">
      <c r="A22" s="286" t="s">
        <v>301</v>
      </c>
      <c r="B22" s="287"/>
      <c r="C22" s="287"/>
      <c r="D22" s="287"/>
      <c r="E22" s="287"/>
      <c r="F22" s="287"/>
      <c r="G22" s="287"/>
      <c r="H22" s="287"/>
      <c r="I22" s="288"/>
    </row>
    <row r="23" spans="1:9" ht="26.45" customHeight="1">
      <c r="A23" s="291" t="s">
        <v>302</v>
      </c>
      <c r="B23" s="291"/>
      <c r="C23" s="291"/>
      <c r="D23" s="291"/>
      <c r="E23" s="291"/>
      <c r="F23" s="291"/>
      <c r="G23" s="25">
        <v>15</v>
      </c>
      <c r="H23" s="46">
        <v>0</v>
      </c>
      <c r="I23" s="46">
        <v>0</v>
      </c>
    </row>
    <row r="24" spans="1:9">
      <c r="A24" s="283" t="s">
        <v>303</v>
      </c>
      <c r="B24" s="283"/>
      <c r="C24" s="283"/>
      <c r="D24" s="283"/>
      <c r="E24" s="283"/>
      <c r="F24" s="283"/>
      <c r="G24" s="25">
        <v>16</v>
      </c>
      <c r="H24" s="47">
        <v>0</v>
      </c>
      <c r="I24" s="47">
        <v>0</v>
      </c>
    </row>
    <row r="25" spans="1:9">
      <c r="A25" s="283" t="s">
        <v>304</v>
      </c>
      <c r="B25" s="283"/>
      <c r="C25" s="283"/>
      <c r="D25" s="283"/>
      <c r="E25" s="283"/>
      <c r="F25" s="283"/>
      <c r="G25" s="25">
        <v>17</v>
      </c>
      <c r="H25" s="47">
        <v>0</v>
      </c>
      <c r="I25" s="47">
        <v>0</v>
      </c>
    </row>
    <row r="26" spans="1:9">
      <c r="A26" s="283" t="s">
        <v>305</v>
      </c>
      <c r="B26" s="283"/>
      <c r="C26" s="283"/>
      <c r="D26" s="283"/>
      <c r="E26" s="283"/>
      <c r="F26" s="283"/>
      <c r="G26" s="25">
        <v>18</v>
      </c>
      <c r="H26" s="47">
        <v>0</v>
      </c>
      <c r="I26" s="47">
        <v>0</v>
      </c>
    </row>
    <row r="27" spans="1:9">
      <c r="A27" s="283" t="s">
        <v>306</v>
      </c>
      <c r="B27" s="283"/>
      <c r="C27" s="283"/>
      <c r="D27" s="283"/>
      <c r="E27" s="283"/>
      <c r="F27" s="283"/>
      <c r="G27" s="25">
        <v>19</v>
      </c>
      <c r="H27" s="47">
        <v>0</v>
      </c>
      <c r="I27" s="47">
        <v>0</v>
      </c>
    </row>
    <row r="28" spans="1:9">
      <c r="A28" s="283" t="s">
        <v>307</v>
      </c>
      <c r="B28" s="283"/>
      <c r="C28" s="283"/>
      <c r="D28" s="283"/>
      <c r="E28" s="283"/>
      <c r="F28" s="283"/>
      <c r="G28" s="25">
        <v>20</v>
      </c>
      <c r="H28" s="47">
        <v>0</v>
      </c>
      <c r="I28" s="47">
        <v>0</v>
      </c>
    </row>
    <row r="29" spans="1:9" ht="24" customHeight="1">
      <c r="A29" s="284" t="s">
        <v>460</v>
      </c>
      <c r="B29" s="284"/>
      <c r="C29" s="284"/>
      <c r="D29" s="284"/>
      <c r="E29" s="284"/>
      <c r="F29" s="284"/>
      <c r="G29" s="27">
        <v>21</v>
      </c>
      <c r="H29" s="48">
        <f>SUM(H23:H28)</f>
        <v>0</v>
      </c>
      <c r="I29" s="48">
        <f>SUM(I23:I28)</f>
        <v>0</v>
      </c>
    </row>
    <row r="30" spans="1:9" ht="27" customHeight="1">
      <c r="A30" s="283" t="s">
        <v>308</v>
      </c>
      <c r="B30" s="283"/>
      <c r="C30" s="283"/>
      <c r="D30" s="283"/>
      <c r="E30" s="283"/>
      <c r="F30" s="283"/>
      <c r="G30" s="26">
        <v>22</v>
      </c>
      <c r="H30" s="47">
        <v>0</v>
      </c>
      <c r="I30" s="47">
        <v>0</v>
      </c>
    </row>
    <row r="31" spans="1:9">
      <c r="A31" s="283" t="s">
        <v>309</v>
      </c>
      <c r="B31" s="283"/>
      <c r="C31" s="283"/>
      <c r="D31" s="283"/>
      <c r="E31" s="283"/>
      <c r="F31" s="283"/>
      <c r="G31" s="26">
        <v>23</v>
      </c>
      <c r="H31" s="47">
        <v>0</v>
      </c>
      <c r="I31" s="47">
        <v>0</v>
      </c>
    </row>
    <row r="32" spans="1:9">
      <c r="A32" s="283" t="s">
        <v>310</v>
      </c>
      <c r="B32" s="283"/>
      <c r="C32" s="283"/>
      <c r="D32" s="283"/>
      <c r="E32" s="283"/>
      <c r="F32" s="283"/>
      <c r="G32" s="26">
        <v>24</v>
      </c>
      <c r="H32" s="47">
        <v>0</v>
      </c>
      <c r="I32" s="47">
        <v>0</v>
      </c>
    </row>
    <row r="33" spans="1:9">
      <c r="A33" s="283" t="s">
        <v>311</v>
      </c>
      <c r="B33" s="283"/>
      <c r="C33" s="283"/>
      <c r="D33" s="283"/>
      <c r="E33" s="283"/>
      <c r="F33" s="283"/>
      <c r="G33" s="26">
        <v>25</v>
      </c>
      <c r="H33" s="47">
        <v>0</v>
      </c>
      <c r="I33" s="47">
        <v>0</v>
      </c>
    </row>
    <row r="34" spans="1:9">
      <c r="A34" s="283" t="s">
        <v>312</v>
      </c>
      <c r="B34" s="283"/>
      <c r="C34" s="283"/>
      <c r="D34" s="283"/>
      <c r="E34" s="283"/>
      <c r="F34" s="283"/>
      <c r="G34" s="26">
        <v>26</v>
      </c>
      <c r="H34" s="47">
        <v>0</v>
      </c>
      <c r="I34" s="47">
        <v>0</v>
      </c>
    </row>
    <row r="35" spans="1:9" ht="25.9" customHeight="1">
      <c r="A35" s="284" t="s">
        <v>461</v>
      </c>
      <c r="B35" s="284"/>
      <c r="C35" s="284"/>
      <c r="D35" s="284"/>
      <c r="E35" s="284"/>
      <c r="F35" s="284"/>
      <c r="G35" s="27">
        <v>27</v>
      </c>
      <c r="H35" s="48">
        <f>SUM(H30:H34)</f>
        <v>0</v>
      </c>
      <c r="I35" s="48">
        <f>SUM(I30:I34)</f>
        <v>0</v>
      </c>
    </row>
    <row r="36" spans="1:9" ht="28.15" customHeight="1">
      <c r="A36" s="289" t="s">
        <v>459</v>
      </c>
      <c r="B36" s="290"/>
      <c r="C36" s="290"/>
      <c r="D36" s="290"/>
      <c r="E36" s="290"/>
      <c r="F36" s="290"/>
      <c r="G36" s="28">
        <v>28</v>
      </c>
      <c r="H36" s="49">
        <f>H29+H35</f>
        <v>0</v>
      </c>
      <c r="I36" s="49">
        <f>I29+I35</f>
        <v>0</v>
      </c>
    </row>
    <row r="37" spans="1:9">
      <c r="A37" s="286" t="s">
        <v>313</v>
      </c>
      <c r="B37" s="287"/>
      <c r="C37" s="287"/>
      <c r="D37" s="287"/>
      <c r="E37" s="287"/>
      <c r="F37" s="287"/>
      <c r="G37" s="287">
        <v>0</v>
      </c>
      <c r="H37" s="287"/>
      <c r="I37" s="288"/>
    </row>
    <row r="38" spans="1:9">
      <c r="A38" s="285" t="s">
        <v>314</v>
      </c>
      <c r="B38" s="285"/>
      <c r="C38" s="285"/>
      <c r="D38" s="285"/>
      <c r="E38" s="285"/>
      <c r="F38" s="285"/>
      <c r="G38" s="25">
        <v>29</v>
      </c>
      <c r="H38" s="46">
        <v>0</v>
      </c>
      <c r="I38" s="46">
        <v>0</v>
      </c>
    </row>
    <row r="39" spans="1:9" ht="25.15" customHeight="1">
      <c r="A39" s="282" t="s">
        <v>315</v>
      </c>
      <c r="B39" s="282"/>
      <c r="C39" s="282"/>
      <c r="D39" s="282"/>
      <c r="E39" s="282"/>
      <c r="F39" s="282"/>
      <c r="G39" s="25">
        <v>30</v>
      </c>
      <c r="H39" s="47">
        <v>0</v>
      </c>
      <c r="I39" s="47">
        <v>0</v>
      </c>
    </row>
    <row r="40" spans="1:9">
      <c r="A40" s="282" t="s">
        <v>316</v>
      </c>
      <c r="B40" s="282"/>
      <c r="C40" s="282"/>
      <c r="D40" s="282"/>
      <c r="E40" s="282"/>
      <c r="F40" s="282"/>
      <c r="G40" s="25">
        <v>31</v>
      </c>
      <c r="H40" s="47">
        <v>0</v>
      </c>
      <c r="I40" s="47">
        <v>0</v>
      </c>
    </row>
    <row r="41" spans="1:9">
      <c r="A41" s="282" t="s">
        <v>317</v>
      </c>
      <c r="B41" s="282"/>
      <c r="C41" s="282"/>
      <c r="D41" s="282"/>
      <c r="E41" s="282"/>
      <c r="F41" s="282"/>
      <c r="G41" s="25">
        <v>32</v>
      </c>
      <c r="H41" s="47">
        <v>0</v>
      </c>
      <c r="I41" s="47">
        <v>0</v>
      </c>
    </row>
    <row r="42" spans="1:9" ht="25.9" customHeight="1">
      <c r="A42" s="284" t="s">
        <v>462</v>
      </c>
      <c r="B42" s="284"/>
      <c r="C42" s="284"/>
      <c r="D42" s="284"/>
      <c r="E42" s="284"/>
      <c r="F42" s="284"/>
      <c r="G42" s="27">
        <v>33</v>
      </c>
      <c r="H42" s="48">
        <f>H41+H40+H39+H38</f>
        <v>0</v>
      </c>
      <c r="I42" s="48">
        <f>I41+I40+I39+I38</f>
        <v>0</v>
      </c>
    </row>
    <row r="43" spans="1:9" ht="24.6" customHeight="1">
      <c r="A43" s="282" t="s">
        <v>318</v>
      </c>
      <c r="B43" s="282"/>
      <c r="C43" s="282"/>
      <c r="D43" s="282"/>
      <c r="E43" s="282"/>
      <c r="F43" s="282"/>
      <c r="G43" s="26">
        <v>34</v>
      </c>
      <c r="H43" s="47">
        <v>0</v>
      </c>
      <c r="I43" s="47">
        <v>0</v>
      </c>
    </row>
    <row r="44" spans="1:9">
      <c r="A44" s="282" t="s">
        <v>319</v>
      </c>
      <c r="B44" s="282"/>
      <c r="C44" s="282"/>
      <c r="D44" s="282"/>
      <c r="E44" s="282"/>
      <c r="F44" s="282"/>
      <c r="G44" s="26">
        <v>35</v>
      </c>
      <c r="H44" s="47">
        <v>0</v>
      </c>
      <c r="I44" s="47">
        <v>0</v>
      </c>
    </row>
    <row r="45" spans="1:9">
      <c r="A45" s="282" t="s">
        <v>320</v>
      </c>
      <c r="B45" s="282"/>
      <c r="C45" s="282"/>
      <c r="D45" s="282"/>
      <c r="E45" s="282"/>
      <c r="F45" s="282"/>
      <c r="G45" s="26">
        <v>36</v>
      </c>
      <c r="H45" s="47">
        <v>0</v>
      </c>
      <c r="I45" s="47">
        <v>0</v>
      </c>
    </row>
    <row r="46" spans="1:9" ht="21" customHeight="1">
      <c r="A46" s="282" t="s">
        <v>321</v>
      </c>
      <c r="B46" s="282"/>
      <c r="C46" s="282"/>
      <c r="D46" s="282"/>
      <c r="E46" s="282"/>
      <c r="F46" s="282"/>
      <c r="G46" s="26">
        <v>37</v>
      </c>
      <c r="H46" s="47">
        <v>0</v>
      </c>
      <c r="I46" s="47">
        <v>0</v>
      </c>
    </row>
    <row r="47" spans="1:9">
      <c r="A47" s="282" t="s">
        <v>322</v>
      </c>
      <c r="B47" s="282"/>
      <c r="C47" s="282"/>
      <c r="D47" s="282"/>
      <c r="E47" s="282"/>
      <c r="F47" s="282"/>
      <c r="G47" s="26">
        <v>38</v>
      </c>
      <c r="H47" s="47">
        <v>0</v>
      </c>
      <c r="I47" s="47">
        <v>0</v>
      </c>
    </row>
    <row r="48" spans="1:9" ht="22.9" customHeight="1">
      <c r="A48" s="284" t="s">
        <v>463</v>
      </c>
      <c r="B48" s="284"/>
      <c r="C48" s="284"/>
      <c r="D48" s="284"/>
      <c r="E48" s="284"/>
      <c r="F48" s="284"/>
      <c r="G48" s="27">
        <v>39</v>
      </c>
      <c r="H48" s="48">
        <f>H47+H46+H45+H44+H43</f>
        <v>0</v>
      </c>
      <c r="I48" s="48">
        <f>I47+I46+I45+I44+I43</f>
        <v>0</v>
      </c>
    </row>
    <row r="49" spans="1:9" ht="25.9" customHeight="1">
      <c r="A49" s="298" t="s">
        <v>464</v>
      </c>
      <c r="B49" s="299"/>
      <c r="C49" s="299"/>
      <c r="D49" s="299"/>
      <c r="E49" s="299"/>
      <c r="F49" s="299"/>
      <c r="G49" s="27">
        <v>40</v>
      </c>
      <c r="H49" s="48">
        <f>H48+H42</f>
        <v>0</v>
      </c>
      <c r="I49" s="48">
        <f>I48+I42</f>
        <v>0</v>
      </c>
    </row>
    <row r="50" spans="1:9" ht="22.15" customHeight="1">
      <c r="A50" s="283" t="s">
        <v>323</v>
      </c>
      <c r="B50" s="283"/>
      <c r="C50" s="283"/>
      <c r="D50" s="283"/>
      <c r="E50" s="283"/>
      <c r="F50" s="283"/>
      <c r="G50" s="26">
        <v>41</v>
      </c>
      <c r="H50" s="47">
        <v>0</v>
      </c>
      <c r="I50" s="47">
        <v>0</v>
      </c>
    </row>
    <row r="51" spans="1:9" ht="25.9" customHeight="1">
      <c r="A51" s="298" t="s">
        <v>465</v>
      </c>
      <c r="B51" s="299"/>
      <c r="C51" s="299"/>
      <c r="D51" s="299"/>
      <c r="E51" s="299"/>
      <c r="F51" s="299"/>
      <c r="G51" s="27">
        <v>42</v>
      </c>
      <c r="H51" s="48">
        <f>H21+H36+H49+H50</f>
        <v>0</v>
      </c>
      <c r="I51" s="48">
        <f>I21+I36+I49+I50</f>
        <v>0</v>
      </c>
    </row>
    <row r="52" spans="1:9" ht="25.15" customHeight="1">
      <c r="A52" s="300" t="s">
        <v>324</v>
      </c>
      <c r="B52" s="300"/>
      <c r="C52" s="300"/>
      <c r="D52" s="300"/>
      <c r="E52" s="300"/>
      <c r="F52" s="300"/>
      <c r="G52" s="26">
        <v>43</v>
      </c>
      <c r="H52" s="47">
        <v>0</v>
      </c>
      <c r="I52" s="47">
        <v>0</v>
      </c>
    </row>
    <row r="53" spans="1:9" ht="31.9" customHeight="1">
      <c r="A53" s="289" t="s">
        <v>466</v>
      </c>
      <c r="B53" s="290"/>
      <c r="C53" s="290"/>
      <c r="D53" s="290"/>
      <c r="E53" s="290"/>
      <c r="F53" s="290"/>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49:I51 H20:I21 H33:I33 H36:I36 H17:I18">
      <formula1>999999999999</formula1>
    </dataValidation>
    <dataValidation type="whole" operator="lessThanOrEqual" allowBlank="1" showInputMessage="1" showErrorMessage="1" errorTitle="Incorrect entry" error="You can enter only negative whole numbers or a zero" sqref="H43:I48 H19:I19 H30:I32 H34:I35 H12:I16">
      <formula1>0</formula1>
    </dataValidation>
    <dataValidation type="whole" operator="greaterThanOrEqual" allowBlank="1" showInputMessage="1" showErrorMessage="1" errorTitle="Incorrect entry" error="You can enter only positive whole numbers" sqref="H52:I53 H23:I29 H38:I42 H8:I1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Normal="100" zoomScaleSheetLayoutView="100" workbookViewId="0">
      <selection activeCell="X49" sqref="X49"/>
    </sheetView>
  </sheetViews>
  <sheetFormatPr defaultRowHeight="12.75"/>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301" t="s">
        <v>325</v>
      </c>
      <c r="B1" s="302"/>
      <c r="C1" s="302"/>
      <c r="D1" s="302"/>
      <c r="E1" s="302"/>
      <c r="F1" s="302"/>
      <c r="G1" s="302"/>
      <c r="H1" s="302"/>
      <c r="I1" s="302"/>
      <c r="J1" s="302"/>
      <c r="K1" s="50"/>
    </row>
    <row r="2" spans="1:25" ht="15.75">
      <c r="A2" s="2"/>
      <c r="B2" s="3"/>
      <c r="C2" s="303" t="s">
        <v>326</v>
      </c>
      <c r="D2" s="303"/>
      <c r="E2" s="9">
        <v>45292</v>
      </c>
      <c r="F2" s="4" t="s">
        <v>327</v>
      </c>
      <c r="G2" s="9">
        <v>45382</v>
      </c>
      <c r="H2" s="51"/>
      <c r="I2" s="51"/>
      <c r="J2" s="51"/>
      <c r="K2" s="50"/>
      <c r="X2" s="52" t="s">
        <v>499</v>
      </c>
    </row>
    <row r="3" spans="1:25" ht="13.5" customHeight="1" thickBot="1">
      <c r="A3" s="306" t="s">
        <v>328</v>
      </c>
      <c r="B3" s="307"/>
      <c r="C3" s="307"/>
      <c r="D3" s="307"/>
      <c r="E3" s="307"/>
      <c r="F3" s="307"/>
      <c r="G3" s="310" t="s">
        <v>329</v>
      </c>
      <c r="H3" s="312" t="s">
        <v>330</v>
      </c>
      <c r="I3" s="312"/>
      <c r="J3" s="312"/>
      <c r="K3" s="312"/>
      <c r="L3" s="312"/>
      <c r="M3" s="312"/>
      <c r="N3" s="312"/>
      <c r="O3" s="312"/>
      <c r="P3" s="312"/>
      <c r="Q3" s="312"/>
      <c r="R3" s="312"/>
      <c r="S3" s="312"/>
      <c r="T3" s="312"/>
      <c r="U3" s="312"/>
      <c r="V3" s="312"/>
      <c r="W3" s="312"/>
      <c r="X3" s="312" t="s">
        <v>331</v>
      </c>
      <c r="Y3" s="314" t="s">
        <v>332</v>
      </c>
    </row>
    <row r="4" spans="1:25" ht="68.25" thickBot="1">
      <c r="A4" s="308"/>
      <c r="B4" s="309"/>
      <c r="C4" s="309"/>
      <c r="D4" s="309"/>
      <c r="E4" s="309"/>
      <c r="F4" s="309"/>
      <c r="G4" s="311"/>
      <c r="H4" s="53" t="s">
        <v>333</v>
      </c>
      <c r="I4" s="53" t="s">
        <v>334</v>
      </c>
      <c r="J4" s="53" t="s">
        <v>335</v>
      </c>
      <c r="K4" s="53" t="s">
        <v>336</v>
      </c>
      <c r="L4" s="53" t="s">
        <v>337</v>
      </c>
      <c r="M4" s="53" t="s">
        <v>338</v>
      </c>
      <c r="N4" s="53" t="s">
        <v>339</v>
      </c>
      <c r="O4" s="53" t="s">
        <v>340</v>
      </c>
      <c r="P4" s="115" t="s">
        <v>467</v>
      </c>
      <c r="Q4" s="53" t="s">
        <v>341</v>
      </c>
      <c r="R4" s="53" t="s">
        <v>342</v>
      </c>
      <c r="S4" s="53" t="s">
        <v>468</v>
      </c>
      <c r="T4" s="53" t="s">
        <v>469</v>
      </c>
      <c r="U4" s="53" t="s">
        <v>343</v>
      </c>
      <c r="V4" s="53" t="s">
        <v>344</v>
      </c>
      <c r="W4" s="53" t="s">
        <v>345</v>
      </c>
      <c r="X4" s="313"/>
      <c r="Y4" s="315"/>
    </row>
    <row r="5" spans="1:25" ht="22.5">
      <c r="A5" s="316">
        <v>1</v>
      </c>
      <c r="B5" s="317"/>
      <c r="C5" s="317"/>
      <c r="D5" s="317"/>
      <c r="E5" s="317"/>
      <c r="F5" s="317"/>
      <c r="G5" s="5">
        <v>2</v>
      </c>
      <c r="H5" s="54" t="s">
        <v>346</v>
      </c>
      <c r="I5" s="55" t="s">
        <v>347</v>
      </c>
      <c r="J5" s="54" t="s">
        <v>348</v>
      </c>
      <c r="K5" s="55" t="s">
        <v>349</v>
      </c>
      <c r="L5" s="54" t="s">
        <v>350</v>
      </c>
      <c r="M5" s="55" t="s">
        <v>351</v>
      </c>
      <c r="N5" s="54" t="s">
        <v>352</v>
      </c>
      <c r="O5" s="55" t="s">
        <v>353</v>
      </c>
      <c r="P5" s="54" t="s">
        <v>354</v>
      </c>
      <c r="Q5" s="55" t="s">
        <v>355</v>
      </c>
      <c r="R5" s="54" t="s">
        <v>356</v>
      </c>
      <c r="S5" s="116" t="s">
        <v>470</v>
      </c>
      <c r="T5" s="116" t="s">
        <v>471</v>
      </c>
      <c r="U5" s="116" t="s">
        <v>472</v>
      </c>
      <c r="V5" s="116" t="s">
        <v>473</v>
      </c>
      <c r="W5" s="116" t="s">
        <v>474</v>
      </c>
      <c r="X5" s="116">
        <v>19</v>
      </c>
      <c r="Y5" s="117" t="s">
        <v>475</v>
      </c>
    </row>
    <row r="6" spans="1:25">
      <c r="A6" s="318" t="s">
        <v>357</v>
      </c>
      <c r="B6" s="318"/>
      <c r="C6" s="318"/>
      <c r="D6" s="318"/>
      <c r="E6" s="318"/>
      <c r="F6" s="318"/>
      <c r="G6" s="318"/>
      <c r="H6" s="318"/>
      <c r="I6" s="318"/>
      <c r="J6" s="318"/>
      <c r="K6" s="318"/>
      <c r="L6" s="318"/>
      <c r="M6" s="318"/>
      <c r="N6" s="319"/>
      <c r="O6" s="319"/>
      <c r="P6" s="319"/>
      <c r="Q6" s="319"/>
      <c r="R6" s="319"/>
      <c r="S6" s="320"/>
      <c r="T6" s="320"/>
      <c r="U6" s="319"/>
      <c r="V6" s="319"/>
      <c r="W6" s="319"/>
      <c r="X6" s="319"/>
      <c r="Y6" s="321"/>
    </row>
    <row r="7" spans="1:25">
      <c r="A7" s="322" t="s">
        <v>358</v>
      </c>
      <c r="B7" s="322"/>
      <c r="C7" s="322"/>
      <c r="D7" s="322"/>
      <c r="E7" s="322"/>
      <c r="F7" s="322"/>
      <c r="G7" s="6">
        <v>1</v>
      </c>
      <c r="H7" s="56">
        <v>30412964</v>
      </c>
      <c r="I7" s="56">
        <v>389195</v>
      </c>
      <c r="J7" s="56">
        <v>3195698</v>
      </c>
      <c r="K7" s="56">
        <v>925837</v>
      </c>
      <c r="L7" s="56">
        <v>229335</v>
      </c>
      <c r="M7" s="56">
        <v>0</v>
      </c>
      <c r="N7" s="56">
        <v>998431</v>
      </c>
      <c r="O7" s="56">
        <v>0</v>
      </c>
      <c r="P7" s="56">
        <v>0</v>
      </c>
      <c r="Q7" s="56">
        <v>0</v>
      </c>
      <c r="R7" s="56">
        <v>0</v>
      </c>
      <c r="S7" s="56">
        <v>0</v>
      </c>
      <c r="T7" s="56">
        <v>0</v>
      </c>
      <c r="U7" s="56">
        <v>15373526</v>
      </c>
      <c r="V7" s="56">
        <v>0</v>
      </c>
      <c r="W7" s="57">
        <f>H7+I7+J7+K7-L7+M7+N7+O7+P7+Q7+R7+U7+V7+S7+T7</f>
        <v>51066316</v>
      </c>
      <c r="X7" s="56">
        <v>0</v>
      </c>
      <c r="Y7" s="57">
        <f>W7+X7</f>
        <v>51066316</v>
      </c>
    </row>
    <row r="8" spans="1:25">
      <c r="A8" s="304" t="s">
        <v>359</v>
      </c>
      <c r="B8" s="304"/>
      <c r="C8" s="304"/>
      <c r="D8" s="304"/>
      <c r="E8" s="304"/>
      <c r="F8" s="304"/>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c r="A9" s="304" t="s">
        <v>360</v>
      </c>
      <c r="B9" s="304"/>
      <c r="C9" s="304"/>
      <c r="D9" s="304"/>
      <c r="E9" s="304"/>
      <c r="F9" s="304"/>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c r="A10" s="305" t="s">
        <v>361</v>
      </c>
      <c r="B10" s="305"/>
      <c r="C10" s="305"/>
      <c r="D10" s="305"/>
      <c r="E10" s="305"/>
      <c r="F10" s="305"/>
      <c r="G10" s="7">
        <v>4</v>
      </c>
      <c r="H10" s="57">
        <f>H7+H8+H9</f>
        <v>30412964</v>
      </c>
      <c r="I10" s="57">
        <f t="shared" ref="I10:Y10" si="2">I7+I8+I9</f>
        <v>389195</v>
      </c>
      <c r="J10" s="57">
        <f t="shared" si="2"/>
        <v>3195698</v>
      </c>
      <c r="K10" s="57">
        <f t="shared" si="2"/>
        <v>925837</v>
      </c>
      <c r="L10" s="57">
        <f t="shared" si="2"/>
        <v>229335</v>
      </c>
      <c r="M10" s="57">
        <f t="shared" si="2"/>
        <v>0</v>
      </c>
      <c r="N10" s="57">
        <f t="shared" si="2"/>
        <v>998431</v>
      </c>
      <c r="O10" s="57">
        <f t="shared" si="2"/>
        <v>0</v>
      </c>
      <c r="P10" s="57">
        <f t="shared" si="2"/>
        <v>0</v>
      </c>
      <c r="Q10" s="57">
        <f t="shared" si="2"/>
        <v>0</v>
      </c>
      <c r="R10" s="57">
        <f t="shared" si="2"/>
        <v>0</v>
      </c>
      <c r="S10" s="57">
        <f t="shared" si="2"/>
        <v>0</v>
      </c>
      <c r="T10" s="57">
        <f t="shared" si="2"/>
        <v>0</v>
      </c>
      <c r="U10" s="57">
        <f t="shared" si="2"/>
        <v>15373526</v>
      </c>
      <c r="V10" s="57">
        <f t="shared" si="2"/>
        <v>0</v>
      </c>
      <c r="W10" s="57">
        <f t="shared" si="2"/>
        <v>51066316</v>
      </c>
      <c r="X10" s="57">
        <f t="shared" si="2"/>
        <v>0</v>
      </c>
      <c r="Y10" s="57">
        <f t="shared" si="2"/>
        <v>51066316</v>
      </c>
    </row>
    <row r="11" spans="1:25">
      <c r="A11" s="304" t="s">
        <v>362</v>
      </c>
      <c r="B11" s="304"/>
      <c r="C11" s="304"/>
      <c r="D11" s="304"/>
      <c r="E11" s="304"/>
      <c r="F11" s="304"/>
      <c r="G11" s="6">
        <v>5</v>
      </c>
      <c r="H11" s="58">
        <v>0</v>
      </c>
      <c r="I11" s="58">
        <v>0</v>
      </c>
      <c r="J11" s="58">
        <v>0</v>
      </c>
      <c r="K11" s="58">
        <v>0</v>
      </c>
      <c r="L11" s="58">
        <v>0</v>
      </c>
      <c r="M11" s="58">
        <v>0</v>
      </c>
      <c r="N11" s="58">
        <v>0</v>
      </c>
      <c r="O11" s="58">
        <v>0</v>
      </c>
      <c r="P11" s="58">
        <v>0</v>
      </c>
      <c r="Q11" s="58">
        <v>0</v>
      </c>
      <c r="R11" s="58">
        <v>0</v>
      </c>
      <c r="S11" s="56">
        <v>0</v>
      </c>
      <c r="T11" s="56">
        <v>0</v>
      </c>
      <c r="U11" s="58">
        <v>0</v>
      </c>
      <c r="V11" s="56">
        <v>-194433</v>
      </c>
      <c r="W11" s="57">
        <f t="shared" ref="W11:W29" si="3">H11+I11+J11+K11-L11+M11+N11+O11+P11+Q11+R11+U11+V11+S11+T11</f>
        <v>-194433</v>
      </c>
      <c r="X11" s="56">
        <v>0</v>
      </c>
      <c r="Y11" s="57">
        <f t="shared" ref="Y11:Y29" si="4">W11+X11</f>
        <v>-194433</v>
      </c>
    </row>
    <row r="12" spans="1:25">
      <c r="A12" s="304" t="s">
        <v>363</v>
      </c>
      <c r="B12" s="304"/>
      <c r="C12" s="304"/>
      <c r="D12" s="304"/>
      <c r="E12" s="304"/>
      <c r="F12" s="304"/>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c r="A13" s="304" t="s">
        <v>364</v>
      </c>
      <c r="B13" s="304"/>
      <c r="C13" s="304"/>
      <c r="D13" s="304"/>
      <c r="E13" s="304"/>
      <c r="F13" s="304"/>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c r="A14" s="304" t="s">
        <v>476</v>
      </c>
      <c r="B14" s="304"/>
      <c r="C14" s="304"/>
      <c r="D14" s="304"/>
      <c r="E14" s="304"/>
      <c r="F14" s="304"/>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c r="A15" s="304" t="s">
        <v>365</v>
      </c>
      <c r="B15" s="304"/>
      <c r="C15" s="304"/>
      <c r="D15" s="304"/>
      <c r="E15" s="304"/>
      <c r="F15" s="304"/>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c r="A16" s="304" t="s">
        <v>366</v>
      </c>
      <c r="B16" s="304"/>
      <c r="C16" s="304"/>
      <c r="D16" s="304"/>
      <c r="E16" s="304"/>
      <c r="F16" s="304"/>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c r="A17" s="304" t="s">
        <v>367</v>
      </c>
      <c r="B17" s="304"/>
      <c r="C17" s="304"/>
      <c r="D17" s="304"/>
      <c r="E17" s="304"/>
      <c r="F17" s="304"/>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c r="A18" s="304" t="s">
        <v>368</v>
      </c>
      <c r="B18" s="304"/>
      <c r="C18" s="304"/>
      <c r="D18" s="304"/>
      <c r="E18" s="304"/>
      <c r="F18" s="304"/>
      <c r="G18" s="6">
        <v>12</v>
      </c>
      <c r="H18" s="58">
        <v>0</v>
      </c>
      <c r="I18" s="58">
        <v>0</v>
      </c>
      <c r="J18" s="58">
        <v>0</v>
      </c>
      <c r="K18" s="58">
        <v>0</v>
      </c>
      <c r="L18" s="58">
        <v>0</v>
      </c>
      <c r="M18" s="58">
        <v>0</v>
      </c>
      <c r="N18" s="56">
        <v>0</v>
      </c>
      <c r="O18" s="56"/>
      <c r="P18" s="56"/>
      <c r="Q18" s="56"/>
      <c r="R18" s="56"/>
      <c r="S18" s="56">
        <v>0</v>
      </c>
      <c r="T18" s="56">
        <v>0</v>
      </c>
      <c r="U18" s="56">
        <v>0</v>
      </c>
      <c r="V18" s="56">
        <v>0</v>
      </c>
      <c r="W18" s="57">
        <f t="shared" si="3"/>
        <v>0</v>
      </c>
      <c r="X18" s="56">
        <v>0</v>
      </c>
      <c r="Y18" s="57">
        <f t="shared" si="4"/>
        <v>0</v>
      </c>
    </row>
    <row r="19" spans="1:25">
      <c r="A19" s="304" t="s">
        <v>369</v>
      </c>
      <c r="B19" s="304"/>
      <c r="C19" s="304"/>
      <c r="D19" s="304"/>
      <c r="E19" s="304"/>
      <c r="F19" s="304"/>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c r="A20" s="304" t="s">
        <v>370</v>
      </c>
      <c r="B20" s="304"/>
      <c r="C20" s="304"/>
      <c r="D20" s="304"/>
      <c r="E20" s="304"/>
      <c r="F20" s="304"/>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c r="A21" s="304" t="s">
        <v>477</v>
      </c>
      <c r="B21" s="304"/>
      <c r="C21" s="304"/>
      <c r="D21" s="304"/>
      <c r="E21" s="304"/>
      <c r="F21" s="304"/>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c r="A22" s="304" t="s">
        <v>478</v>
      </c>
      <c r="B22" s="304"/>
      <c r="C22" s="304"/>
      <c r="D22" s="304"/>
      <c r="E22" s="304"/>
      <c r="F22" s="304"/>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c r="A23" s="304" t="s">
        <v>479</v>
      </c>
      <c r="B23" s="304"/>
      <c r="C23" s="304"/>
      <c r="D23" s="304"/>
      <c r="E23" s="304"/>
      <c r="F23" s="304"/>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c r="A24" s="304" t="s">
        <v>371</v>
      </c>
      <c r="B24" s="304"/>
      <c r="C24" s="304"/>
      <c r="D24" s="304"/>
      <c r="E24" s="304"/>
      <c r="F24" s="304"/>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c r="A25" s="304" t="s">
        <v>480</v>
      </c>
      <c r="B25" s="304"/>
      <c r="C25" s="304"/>
      <c r="D25" s="304"/>
      <c r="E25" s="304"/>
      <c r="F25" s="304"/>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c r="A26" s="304" t="s">
        <v>481</v>
      </c>
      <c r="B26" s="304"/>
      <c r="C26" s="304"/>
      <c r="D26" s="304"/>
      <c r="E26" s="304"/>
      <c r="F26" s="304"/>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c r="A27" s="304" t="s">
        <v>482</v>
      </c>
      <c r="B27" s="304"/>
      <c r="C27" s="304"/>
      <c r="D27" s="304"/>
      <c r="E27" s="304"/>
      <c r="F27" s="304"/>
      <c r="G27" s="6">
        <v>21</v>
      </c>
      <c r="H27" s="56">
        <v>0</v>
      </c>
      <c r="I27" s="56">
        <v>0</v>
      </c>
      <c r="J27" s="56">
        <v>0</v>
      </c>
      <c r="K27" s="56">
        <v>0</v>
      </c>
      <c r="L27" s="56">
        <v>-87166</v>
      </c>
      <c r="M27" s="56">
        <v>0</v>
      </c>
      <c r="N27" s="56">
        <v>0</v>
      </c>
      <c r="O27" s="56">
        <v>0</v>
      </c>
      <c r="P27" s="56">
        <v>0</v>
      </c>
      <c r="Q27" s="56">
        <v>0</v>
      </c>
      <c r="R27" s="56">
        <v>0</v>
      </c>
      <c r="S27" s="56">
        <v>0</v>
      </c>
      <c r="T27" s="56">
        <v>0</v>
      </c>
      <c r="U27" s="56">
        <v>0</v>
      </c>
      <c r="V27" s="56">
        <v>0</v>
      </c>
      <c r="W27" s="57">
        <f t="shared" si="3"/>
        <v>87166</v>
      </c>
      <c r="X27" s="56">
        <v>0</v>
      </c>
      <c r="Y27" s="57">
        <f t="shared" si="4"/>
        <v>87166</v>
      </c>
    </row>
    <row r="28" spans="1:25">
      <c r="A28" s="304" t="s">
        <v>483</v>
      </c>
      <c r="B28" s="304"/>
      <c r="C28" s="304"/>
      <c r="D28" s="304"/>
      <c r="E28" s="304"/>
      <c r="F28" s="304"/>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c r="A29" s="304" t="s">
        <v>484</v>
      </c>
      <c r="B29" s="304"/>
      <c r="C29" s="304"/>
      <c r="D29" s="304"/>
      <c r="E29" s="304"/>
      <c r="F29" s="304"/>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c r="A30" s="323" t="s">
        <v>485</v>
      </c>
      <c r="B30" s="323"/>
      <c r="C30" s="323"/>
      <c r="D30" s="323"/>
      <c r="E30" s="323"/>
      <c r="F30" s="323"/>
      <c r="G30" s="8">
        <v>24</v>
      </c>
      <c r="H30" s="59">
        <f>SUM(H10:H29)</f>
        <v>30412964</v>
      </c>
      <c r="I30" s="59">
        <f t="shared" ref="I30:Y30" si="5">SUM(I10:I29)</f>
        <v>389195</v>
      </c>
      <c r="J30" s="59">
        <f t="shared" si="5"/>
        <v>3195698</v>
      </c>
      <c r="K30" s="59">
        <f t="shared" si="5"/>
        <v>925837</v>
      </c>
      <c r="L30" s="59">
        <f t="shared" si="5"/>
        <v>142169</v>
      </c>
      <c r="M30" s="59">
        <f t="shared" si="5"/>
        <v>0</v>
      </c>
      <c r="N30" s="59">
        <f t="shared" si="5"/>
        <v>998431</v>
      </c>
      <c r="O30" s="59">
        <f t="shared" si="5"/>
        <v>0</v>
      </c>
      <c r="P30" s="59">
        <f t="shared" si="5"/>
        <v>0</v>
      </c>
      <c r="Q30" s="59">
        <f t="shared" si="5"/>
        <v>0</v>
      </c>
      <c r="R30" s="59">
        <f t="shared" si="5"/>
        <v>0</v>
      </c>
      <c r="S30" s="59">
        <f t="shared" si="5"/>
        <v>0</v>
      </c>
      <c r="T30" s="59">
        <f t="shared" si="5"/>
        <v>0</v>
      </c>
      <c r="U30" s="59">
        <f t="shared" si="5"/>
        <v>15373526</v>
      </c>
      <c r="V30" s="59">
        <f t="shared" si="5"/>
        <v>-194433</v>
      </c>
      <c r="W30" s="59">
        <f t="shared" si="5"/>
        <v>50959049</v>
      </c>
      <c r="X30" s="59">
        <f t="shared" si="5"/>
        <v>0</v>
      </c>
      <c r="Y30" s="59">
        <f t="shared" si="5"/>
        <v>50959049</v>
      </c>
    </row>
    <row r="31" spans="1:25">
      <c r="A31" s="324" t="s">
        <v>372</v>
      </c>
      <c r="B31" s="325"/>
      <c r="C31" s="325"/>
      <c r="D31" s="325"/>
      <c r="E31" s="325"/>
      <c r="F31" s="325"/>
      <c r="G31" s="325"/>
      <c r="H31" s="325"/>
      <c r="I31" s="325"/>
      <c r="J31" s="325"/>
      <c r="K31" s="325"/>
      <c r="L31" s="325"/>
      <c r="M31" s="325"/>
      <c r="N31" s="325"/>
      <c r="O31" s="325"/>
      <c r="P31" s="325"/>
      <c r="Q31" s="325"/>
      <c r="R31" s="325"/>
      <c r="S31" s="325"/>
      <c r="T31" s="325"/>
      <c r="U31" s="325"/>
      <c r="V31" s="325"/>
      <c r="W31" s="325"/>
      <c r="X31" s="325"/>
      <c r="Y31" s="325"/>
    </row>
    <row r="32" spans="1:25" ht="36.75" customHeight="1">
      <c r="A32" s="326" t="s">
        <v>373</v>
      </c>
      <c r="B32" s="327"/>
      <c r="C32" s="327"/>
      <c r="D32" s="327"/>
      <c r="E32" s="327"/>
      <c r="F32" s="327"/>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c r="A33" s="326" t="s">
        <v>486</v>
      </c>
      <c r="B33" s="327"/>
      <c r="C33" s="327"/>
      <c r="D33" s="327"/>
      <c r="E33" s="327"/>
      <c r="F33" s="327"/>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-194433</v>
      </c>
      <c r="W33" s="57">
        <f t="shared" si="7"/>
        <v>-194433</v>
      </c>
      <c r="X33" s="57">
        <f t="shared" si="7"/>
        <v>0</v>
      </c>
      <c r="Y33" s="57">
        <f t="shared" si="7"/>
        <v>-194433</v>
      </c>
    </row>
    <row r="34" spans="1:25" ht="30.75" customHeight="1">
      <c r="A34" s="328" t="s">
        <v>487</v>
      </c>
      <c r="B34" s="329"/>
      <c r="C34" s="329"/>
      <c r="D34" s="329"/>
      <c r="E34" s="329"/>
      <c r="F34" s="329"/>
      <c r="G34" s="8">
        <v>27</v>
      </c>
      <c r="H34" s="59">
        <f>SUM(H21:H29)</f>
        <v>0</v>
      </c>
      <c r="I34" s="59">
        <f t="shared" ref="I34:Y34" si="8">SUM(I21:I29)</f>
        <v>0</v>
      </c>
      <c r="J34" s="59">
        <f t="shared" si="8"/>
        <v>0</v>
      </c>
      <c r="K34" s="59">
        <f t="shared" si="8"/>
        <v>0</v>
      </c>
      <c r="L34" s="59">
        <f t="shared" si="8"/>
        <v>-87166</v>
      </c>
      <c r="M34" s="59">
        <f t="shared" si="8"/>
        <v>0</v>
      </c>
      <c r="N34" s="59">
        <f t="shared" si="8"/>
        <v>0</v>
      </c>
      <c r="O34" s="59">
        <f t="shared" si="8"/>
        <v>0</v>
      </c>
      <c r="P34" s="59">
        <f t="shared" si="8"/>
        <v>0</v>
      </c>
      <c r="Q34" s="59">
        <f t="shared" si="8"/>
        <v>0</v>
      </c>
      <c r="R34" s="59">
        <f t="shared" si="8"/>
        <v>0</v>
      </c>
      <c r="S34" s="59">
        <f t="shared" si="8"/>
        <v>0</v>
      </c>
      <c r="T34" s="59">
        <f t="shared" si="8"/>
        <v>0</v>
      </c>
      <c r="U34" s="59">
        <f t="shared" si="8"/>
        <v>0</v>
      </c>
      <c r="V34" s="59">
        <f t="shared" si="8"/>
        <v>0</v>
      </c>
      <c r="W34" s="59">
        <f t="shared" si="8"/>
        <v>87166</v>
      </c>
      <c r="X34" s="59">
        <f t="shared" si="8"/>
        <v>0</v>
      </c>
      <c r="Y34" s="59">
        <f t="shared" si="8"/>
        <v>87166</v>
      </c>
    </row>
    <row r="35" spans="1:25">
      <c r="A35" s="324" t="s">
        <v>374</v>
      </c>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row>
    <row r="36" spans="1:25">
      <c r="A36" s="322" t="s">
        <v>375</v>
      </c>
      <c r="B36" s="322"/>
      <c r="C36" s="322"/>
      <c r="D36" s="322"/>
      <c r="E36" s="322"/>
      <c r="F36" s="322"/>
      <c r="G36" s="6">
        <v>28</v>
      </c>
      <c r="H36" s="56">
        <v>30420000</v>
      </c>
      <c r="I36" s="56">
        <v>389195</v>
      </c>
      <c r="J36" s="56">
        <v>3195698</v>
      </c>
      <c r="K36" s="56">
        <v>925837</v>
      </c>
      <c r="L36" s="56">
        <v>137207</v>
      </c>
      <c r="M36" s="56">
        <v>0</v>
      </c>
      <c r="N36" s="56">
        <v>991395</v>
      </c>
      <c r="O36" s="56">
        <v>0</v>
      </c>
      <c r="P36" s="56">
        <v>0</v>
      </c>
      <c r="Q36" s="56">
        <v>0</v>
      </c>
      <c r="R36" s="56">
        <v>0</v>
      </c>
      <c r="S36" s="56">
        <v>0</v>
      </c>
      <c r="T36" s="56">
        <v>0</v>
      </c>
      <c r="U36" s="56">
        <v>17329349</v>
      </c>
      <c r="V36" s="56">
        <v>0</v>
      </c>
      <c r="W36" s="57">
        <f>H36+I36+J36+K36-L36+M36+N36+O36+P36+Q36+R36+U36+V36+S36+T36</f>
        <v>53114267</v>
      </c>
      <c r="X36" s="56">
        <v>0</v>
      </c>
      <c r="Y36" s="57">
        <f t="shared" ref="Y36:Y38" si="9">W36+X36</f>
        <v>53114267</v>
      </c>
    </row>
    <row r="37" spans="1:25">
      <c r="A37" s="304" t="s">
        <v>376</v>
      </c>
      <c r="B37" s="304"/>
      <c r="C37" s="304"/>
      <c r="D37" s="304"/>
      <c r="E37" s="304"/>
      <c r="F37" s="304"/>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c r="A38" s="304" t="s">
        <v>377</v>
      </c>
      <c r="B38" s="304"/>
      <c r="C38" s="304"/>
      <c r="D38" s="304"/>
      <c r="E38" s="304"/>
      <c r="F38" s="304"/>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c r="A39" s="305" t="s">
        <v>488</v>
      </c>
      <c r="B39" s="305"/>
      <c r="C39" s="305"/>
      <c r="D39" s="305"/>
      <c r="E39" s="305"/>
      <c r="F39" s="305"/>
      <c r="G39" s="7">
        <v>31</v>
      </c>
      <c r="H39" s="57">
        <f>H36+H37+H38</f>
        <v>30420000</v>
      </c>
      <c r="I39" s="57">
        <f t="shared" ref="I39:Y39" si="11">I36+I37+I38</f>
        <v>389195</v>
      </c>
      <c r="J39" s="57">
        <f t="shared" si="11"/>
        <v>3195698</v>
      </c>
      <c r="K39" s="57">
        <f t="shared" si="11"/>
        <v>925837</v>
      </c>
      <c r="L39" s="57">
        <f t="shared" si="11"/>
        <v>137207</v>
      </c>
      <c r="M39" s="57">
        <f t="shared" si="11"/>
        <v>0</v>
      </c>
      <c r="N39" s="57">
        <f t="shared" si="11"/>
        <v>991395</v>
      </c>
      <c r="O39" s="57">
        <f t="shared" si="11"/>
        <v>0</v>
      </c>
      <c r="P39" s="57">
        <f t="shared" si="11"/>
        <v>0</v>
      </c>
      <c r="Q39" s="57">
        <f t="shared" si="11"/>
        <v>0</v>
      </c>
      <c r="R39" s="57">
        <f t="shared" si="11"/>
        <v>0</v>
      </c>
      <c r="S39" s="57">
        <f t="shared" si="11"/>
        <v>0</v>
      </c>
      <c r="T39" s="57">
        <f t="shared" si="11"/>
        <v>0</v>
      </c>
      <c r="U39" s="57">
        <f t="shared" si="11"/>
        <v>17329349</v>
      </c>
      <c r="V39" s="57">
        <f t="shared" si="11"/>
        <v>0</v>
      </c>
      <c r="W39" s="57">
        <f t="shared" si="11"/>
        <v>53114267</v>
      </c>
      <c r="X39" s="57">
        <f t="shared" si="11"/>
        <v>0</v>
      </c>
      <c r="Y39" s="57">
        <f t="shared" si="11"/>
        <v>53114267</v>
      </c>
    </row>
    <row r="40" spans="1:25">
      <c r="A40" s="304" t="s">
        <v>378</v>
      </c>
      <c r="B40" s="304"/>
      <c r="C40" s="304"/>
      <c r="D40" s="304"/>
      <c r="E40" s="304"/>
      <c r="F40" s="304"/>
      <c r="G40" s="6">
        <v>32</v>
      </c>
      <c r="H40" s="58">
        <v>0</v>
      </c>
      <c r="I40" s="58">
        <v>0</v>
      </c>
      <c r="J40" s="58">
        <v>0</v>
      </c>
      <c r="K40" s="58">
        <v>0</v>
      </c>
      <c r="L40" s="58">
        <v>0</v>
      </c>
      <c r="M40" s="58">
        <v>0</v>
      </c>
      <c r="N40" s="58">
        <v>0</v>
      </c>
      <c r="O40" s="58">
        <v>0</v>
      </c>
      <c r="P40" s="58">
        <v>0</v>
      </c>
      <c r="Q40" s="58">
        <v>0</v>
      </c>
      <c r="R40" s="58">
        <v>0</v>
      </c>
      <c r="S40" s="56">
        <v>0</v>
      </c>
      <c r="T40" s="56">
        <v>0</v>
      </c>
      <c r="U40" s="58">
        <v>0</v>
      </c>
      <c r="V40" s="56">
        <v>38829</v>
      </c>
      <c r="W40" s="57">
        <f t="shared" ref="W40:W58" si="12">H40+I40+J40+K40-L40+M40+N40+O40+P40+Q40+R40+U40+V40+S40+T40</f>
        <v>38829</v>
      </c>
      <c r="X40" s="56">
        <v>0</v>
      </c>
      <c r="Y40" s="57">
        <f t="shared" ref="Y40:Y58" si="13">W40+X40</f>
        <v>38829</v>
      </c>
    </row>
    <row r="41" spans="1:25">
      <c r="A41" s="304" t="s">
        <v>379</v>
      </c>
      <c r="B41" s="304"/>
      <c r="C41" s="304"/>
      <c r="D41" s="304"/>
      <c r="E41" s="304"/>
      <c r="F41" s="304"/>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c r="A42" s="304" t="s">
        <v>380</v>
      </c>
      <c r="B42" s="304"/>
      <c r="C42" s="304"/>
      <c r="D42" s="304"/>
      <c r="E42" s="304"/>
      <c r="F42" s="304"/>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c r="A43" s="304" t="s">
        <v>476</v>
      </c>
      <c r="B43" s="304"/>
      <c r="C43" s="304"/>
      <c r="D43" s="304"/>
      <c r="E43" s="304"/>
      <c r="F43" s="304"/>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c r="A44" s="304" t="s">
        <v>489</v>
      </c>
      <c r="B44" s="304"/>
      <c r="C44" s="304"/>
      <c r="D44" s="304"/>
      <c r="E44" s="304"/>
      <c r="F44" s="304"/>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c r="A45" s="304" t="s">
        <v>381</v>
      </c>
      <c r="B45" s="304"/>
      <c r="C45" s="304"/>
      <c r="D45" s="304"/>
      <c r="E45" s="304"/>
      <c r="F45" s="304"/>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c r="A46" s="304" t="s">
        <v>382</v>
      </c>
      <c r="B46" s="304"/>
      <c r="C46" s="304"/>
      <c r="D46" s="304"/>
      <c r="E46" s="304"/>
      <c r="F46" s="304"/>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c r="A47" s="304" t="s">
        <v>383</v>
      </c>
      <c r="B47" s="304"/>
      <c r="C47" s="304"/>
      <c r="D47" s="304"/>
      <c r="E47" s="304"/>
      <c r="F47" s="304"/>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c r="A48" s="304" t="s">
        <v>384</v>
      </c>
      <c r="B48" s="304"/>
      <c r="C48" s="304"/>
      <c r="D48" s="304"/>
      <c r="E48" s="304"/>
      <c r="F48" s="304"/>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c r="A49" s="304" t="s">
        <v>385</v>
      </c>
      <c r="B49" s="304"/>
      <c r="C49" s="304"/>
      <c r="D49" s="304"/>
      <c r="E49" s="304"/>
      <c r="F49" s="304"/>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c r="A50" s="304" t="s">
        <v>477</v>
      </c>
      <c r="B50" s="304"/>
      <c r="C50" s="304"/>
      <c r="D50" s="304"/>
      <c r="E50" s="304"/>
      <c r="F50" s="304"/>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c r="A51" s="304" t="s">
        <v>478</v>
      </c>
      <c r="B51" s="304"/>
      <c r="C51" s="304"/>
      <c r="D51" s="304"/>
      <c r="E51" s="304"/>
      <c r="F51" s="304"/>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c r="A52" s="304" t="s">
        <v>479</v>
      </c>
      <c r="B52" s="304"/>
      <c r="C52" s="304"/>
      <c r="D52" s="304"/>
      <c r="E52" s="304"/>
      <c r="F52" s="304"/>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c r="A53" s="304" t="s">
        <v>490</v>
      </c>
      <c r="B53" s="304"/>
      <c r="C53" s="304"/>
      <c r="D53" s="304"/>
      <c r="E53" s="304"/>
      <c r="F53" s="304"/>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c r="A54" s="304" t="s">
        <v>480</v>
      </c>
      <c r="B54" s="304"/>
      <c r="C54" s="304"/>
      <c r="D54" s="304"/>
      <c r="E54" s="304"/>
      <c r="F54" s="304"/>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c r="A55" s="304" t="s">
        <v>481</v>
      </c>
      <c r="B55" s="304"/>
      <c r="C55" s="304"/>
      <c r="D55" s="304"/>
      <c r="E55" s="304"/>
      <c r="F55" s="304"/>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c r="A56" s="304" t="s">
        <v>482</v>
      </c>
      <c r="B56" s="304"/>
      <c r="C56" s="304"/>
      <c r="D56" s="304"/>
      <c r="E56" s="304"/>
      <c r="F56" s="304"/>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c r="A57" s="304" t="s">
        <v>491</v>
      </c>
      <c r="B57" s="304"/>
      <c r="C57" s="304"/>
      <c r="D57" s="304"/>
      <c r="E57" s="304"/>
      <c r="F57" s="304"/>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c r="A58" s="304" t="s">
        <v>484</v>
      </c>
      <c r="B58" s="304"/>
      <c r="C58" s="304"/>
      <c r="D58" s="304"/>
      <c r="E58" s="304"/>
      <c r="F58" s="304"/>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c r="A59" s="323" t="s">
        <v>492</v>
      </c>
      <c r="B59" s="323"/>
      <c r="C59" s="323"/>
      <c r="D59" s="323"/>
      <c r="E59" s="323"/>
      <c r="F59" s="323"/>
      <c r="G59" s="8">
        <v>51</v>
      </c>
      <c r="H59" s="59">
        <f t="shared" ref="H59:T59" si="14">SUM(H39:H58)</f>
        <v>30420000</v>
      </c>
      <c r="I59" s="59">
        <f t="shared" si="14"/>
        <v>389195</v>
      </c>
      <c r="J59" s="59">
        <f t="shared" si="14"/>
        <v>3195698</v>
      </c>
      <c r="K59" s="59">
        <f t="shared" si="14"/>
        <v>925837</v>
      </c>
      <c r="L59" s="59">
        <f t="shared" si="14"/>
        <v>137207</v>
      </c>
      <c r="M59" s="59">
        <f t="shared" si="14"/>
        <v>0</v>
      </c>
      <c r="N59" s="59">
        <f t="shared" si="14"/>
        <v>991395</v>
      </c>
      <c r="O59" s="59">
        <f t="shared" si="14"/>
        <v>0</v>
      </c>
      <c r="P59" s="59">
        <f t="shared" si="14"/>
        <v>0</v>
      </c>
      <c r="Q59" s="59">
        <f t="shared" si="14"/>
        <v>0</v>
      </c>
      <c r="R59" s="59">
        <f t="shared" si="14"/>
        <v>0</v>
      </c>
      <c r="S59" s="59">
        <f t="shared" si="14"/>
        <v>0</v>
      </c>
      <c r="T59" s="59">
        <f t="shared" si="14"/>
        <v>0</v>
      </c>
      <c r="U59" s="59">
        <f>SUM(U39:U58)</f>
        <v>17329349</v>
      </c>
      <c r="V59" s="59">
        <f>SUM(V39:V58)</f>
        <v>38829</v>
      </c>
      <c r="W59" s="59">
        <f>SUM(W39:W58)</f>
        <v>53153096</v>
      </c>
      <c r="X59" s="59">
        <f>SUM(X39:X58)</f>
        <v>0</v>
      </c>
      <c r="Y59" s="59">
        <f>SUM(Y39:Y58)</f>
        <v>53153096</v>
      </c>
    </row>
    <row r="60" spans="1:25">
      <c r="A60" s="324" t="s">
        <v>386</v>
      </c>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row>
    <row r="61" spans="1:25" ht="31.5" customHeight="1">
      <c r="A61" s="326" t="s">
        <v>494</v>
      </c>
      <c r="B61" s="327"/>
      <c r="C61" s="327"/>
      <c r="D61" s="327"/>
      <c r="E61" s="327"/>
      <c r="F61" s="327"/>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c r="A62" s="326" t="s">
        <v>495</v>
      </c>
      <c r="B62" s="327"/>
      <c r="C62" s="327"/>
      <c r="D62" s="327"/>
      <c r="E62" s="327"/>
      <c r="F62" s="327"/>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38829</v>
      </c>
      <c r="W62" s="57">
        <f>W40+W61</f>
        <v>38829</v>
      </c>
      <c r="X62" s="57">
        <f>X40+X61</f>
        <v>0</v>
      </c>
      <c r="Y62" s="57">
        <f>Y40+Y61</f>
        <v>38829</v>
      </c>
    </row>
    <row r="63" spans="1:25" ht="29.25" customHeight="1">
      <c r="A63" s="328" t="s">
        <v>493</v>
      </c>
      <c r="B63" s="329"/>
      <c r="C63" s="329"/>
      <c r="D63" s="329"/>
      <c r="E63" s="329"/>
      <c r="F63" s="329"/>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0</v>
      </c>
      <c r="V63" s="59">
        <f>SUM(V50:V58)</f>
        <v>0</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8"/>
  <sheetViews>
    <sheetView tabSelected="1" view="pageBreakPreview" zoomScale="91" zoomScaleNormal="91" zoomScaleSheetLayoutView="91" workbookViewId="0">
      <selection activeCell="I21" sqref="I21"/>
    </sheetView>
  </sheetViews>
  <sheetFormatPr defaultColWidth="8.85546875" defaultRowHeight="12.75"/>
  <cols>
    <col min="1" max="1" width="120.7109375" style="124" customWidth="1"/>
    <col min="2" max="6" width="8.85546875" style="124" hidden="1" customWidth="1"/>
    <col min="7" max="7" width="0.42578125" style="124" customWidth="1"/>
    <col min="8" max="8" width="8.85546875" style="124" hidden="1" customWidth="1"/>
    <col min="9" max="9" width="95" style="124" customWidth="1"/>
    <col min="10" max="16384" width="8.85546875" style="124"/>
  </cols>
  <sheetData>
    <row r="1" spans="1:9" ht="181.9" customHeight="1">
      <c r="A1" s="126" t="s">
        <v>523</v>
      </c>
      <c r="B1" s="123"/>
      <c r="C1" s="123"/>
      <c r="D1" s="123"/>
      <c r="E1" s="123"/>
      <c r="F1" s="123"/>
      <c r="G1" s="123" t="s">
        <v>522</v>
      </c>
      <c r="H1" s="123"/>
      <c r="I1" s="123"/>
    </row>
    <row r="2" spans="1:9" ht="31.9" customHeight="1">
      <c r="A2" s="127" t="s">
        <v>524</v>
      </c>
      <c r="B2" s="123"/>
      <c r="C2" s="123"/>
      <c r="D2" s="123"/>
      <c r="E2" s="123"/>
      <c r="F2" s="123"/>
      <c r="G2" s="123"/>
      <c r="H2" s="123"/>
      <c r="I2" s="123"/>
    </row>
    <row r="3" spans="1:9" ht="25.9" customHeight="1">
      <c r="A3" s="128" t="s">
        <v>525</v>
      </c>
      <c r="B3" s="123"/>
      <c r="C3" s="123"/>
      <c r="D3" s="123"/>
      <c r="E3" s="123"/>
      <c r="F3" s="123"/>
      <c r="G3" s="123"/>
      <c r="H3" s="123"/>
      <c r="I3" s="123"/>
    </row>
    <row r="4" spans="1:9" ht="67.900000000000006" customHeight="1">
      <c r="A4" s="126" t="s">
        <v>526</v>
      </c>
      <c r="B4" s="123"/>
      <c r="C4" s="123"/>
      <c r="D4" s="123"/>
      <c r="E4" s="123"/>
      <c r="F4" s="123"/>
      <c r="G4" s="123"/>
      <c r="H4" s="123"/>
      <c r="I4" s="123"/>
    </row>
    <row r="5" spans="1:9" ht="28.9" customHeight="1">
      <c r="A5" s="129" t="s">
        <v>527</v>
      </c>
      <c r="B5" s="123"/>
      <c r="C5" s="123"/>
      <c r="D5" s="123"/>
      <c r="E5" s="123"/>
      <c r="F5" s="123"/>
      <c r="G5" s="123"/>
      <c r="H5" s="123"/>
      <c r="I5" s="123"/>
    </row>
    <row r="6" spans="1:9" ht="84" customHeight="1">
      <c r="A6" s="126" t="s">
        <v>528</v>
      </c>
      <c r="B6" s="123"/>
      <c r="C6" s="123"/>
      <c r="D6" s="123"/>
      <c r="E6" s="123"/>
      <c r="F6" s="123"/>
      <c r="G6" s="123"/>
      <c r="H6" s="123"/>
      <c r="I6" s="123"/>
    </row>
    <row r="7" spans="1:9" ht="30.6" customHeight="1">
      <c r="A7" s="129" t="s">
        <v>529</v>
      </c>
      <c r="B7" s="123"/>
      <c r="C7" s="123"/>
      <c r="D7" s="123"/>
      <c r="E7" s="123"/>
      <c r="F7" s="123"/>
      <c r="G7" s="123"/>
      <c r="H7" s="123"/>
      <c r="I7" s="123"/>
    </row>
    <row r="8" spans="1:9" ht="68.25" customHeight="1">
      <c r="A8" s="126" t="s">
        <v>530</v>
      </c>
      <c r="B8" s="123"/>
      <c r="C8" s="123"/>
      <c r="D8" s="123"/>
      <c r="E8" s="123"/>
      <c r="F8" s="123"/>
      <c r="G8" s="123"/>
      <c r="H8" s="123"/>
      <c r="I8" s="123"/>
    </row>
    <row r="9" spans="1:9" ht="26.45" customHeight="1">
      <c r="A9" s="128" t="s">
        <v>531</v>
      </c>
      <c r="B9" s="123"/>
      <c r="C9" s="123"/>
      <c r="D9" s="123"/>
      <c r="E9" s="123"/>
      <c r="F9" s="123"/>
      <c r="G9" s="123"/>
      <c r="H9" s="123"/>
      <c r="I9" s="123"/>
    </row>
    <row r="10" spans="1:9" ht="65.25" customHeight="1">
      <c r="A10" s="126" t="s">
        <v>532</v>
      </c>
      <c r="B10" s="123"/>
      <c r="C10" s="123"/>
      <c r="D10" s="123"/>
      <c r="E10" s="123"/>
      <c r="F10" s="123"/>
      <c r="G10" s="123"/>
      <c r="H10" s="123"/>
      <c r="I10" s="123"/>
    </row>
    <row r="11" spans="1:9" ht="31.15" customHeight="1">
      <c r="A11" s="128" t="s">
        <v>533</v>
      </c>
      <c r="B11" s="123"/>
      <c r="C11" s="123"/>
      <c r="D11" s="123"/>
      <c r="E11" s="123"/>
      <c r="F11" s="123"/>
      <c r="G11" s="123"/>
      <c r="H11" s="123"/>
      <c r="I11" s="123"/>
    </row>
    <row r="12" spans="1:9" ht="66" customHeight="1">
      <c r="A12" s="126" t="s">
        <v>534</v>
      </c>
      <c r="B12" s="123"/>
      <c r="C12" s="123"/>
      <c r="D12" s="123"/>
      <c r="E12" s="123"/>
      <c r="F12" s="123"/>
      <c r="G12" s="123"/>
      <c r="H12" s="123"/>
      <c r="I12" s="123"/>
    </row>
    <row r="13" spans="1:9" ht="17.45" customHeight="1">
      <c r="A13" s="126"/>
      <c r="B13" s="123"/>
      <c r="C13" s="123"/>
      <c r="D13" s="123"/>
      <c r="E13" s="123"/>
      <c r="F13" s="123"/>
      <c r="G13" s="123"/>
      <c r="H13" s="123"/>
      <c r="I13" s="123"/>
    </row>
    <row r="14" spans="1:9" ht="38.450000000000003" customHeight="1">
      <c r="A14" s="129" t="s">
        <v>535</v>
      </c>
      <c r="B14" s="123"/>
      <c r="C14" s="123"/>
      <c r="D14" s="123"/>
      <c r="E14" s="123"/>
      <c r="F14" s="123"/>
      <c r="G14" s="123"/>
      <c r="H14" s="123"/>
      <c r="I14" s="123"/>
    </row>
    <row r="15" spans="1:9" ht="36.6" customHeight="1">
      <c r="A15" s="129" t="s">
        <v>536</v>
      </c>
      <c r="B15" s="123"/>
      <c r="C15" s="123"/>
      <c r="D15" s="123"/>
      <c r="E15" s="123"/>
      <c r="F15" s="123"/>
      <c r="G15" s="123"/>
      <c r="H15" s="123"/>
      <c r="I15" s="123"/>
    </row>
    <row r="16" spans="1:9" ht="65.45" customHeight="1">
      <c r="A16" s="126" t="s">
        <v>537</v>
      </c>
      <c r="B16" s="123"/>
      <c r="C16" s="123"/>
      <c r="D16" s="123"/>
      <c r="E16" s="123"/>
      <c r="F16" s="123"/>
      <c r="G16" s="123"/>
      <c r="H16" s="123"/>
      <c r="I16" s="123"/>
    </row>
    <row r="17" spans="1:9" ht="30" customHeight="1">
      <c r="A17" s="129" t="s">
        <v>538</v>
      </c>
      <c r="B17" s="123"/>
      <c r="C17" s="123"/>
      <c r="D17" s="123"/>
      <c r="E17" s="123"/>
      <c r="F17" s="123"/>
      <c r="G17" s="123"/>
      <c r="H17" s="123"/>
      <c r="I17" s="123"/>
    </row>
    <row r="18" spans="1:9" ht="61.9" customHeight="1">
      <c r="A18" s="126" t="s">
        <v>539</v>
      </c>
      <c r="B18" s="123"/>
      <c r="C18" s="123"/>
      <c r="D18" s="123"/>
      <c r="E18" s="123"/>
      <c r="F18" s="123"/>
      <c r="G18" s="123"/>
      <c r="H18" s="123"/>
      <c r="I18" s="123"/>
    </row>
    <row r="19" spans="1:9" ht="29.45" customHeight="1">
      <c r="A19" s="129" t="s">
        <v>540</v>
      </c>
      <c r="B19" s="123"/>
      <c r="C19" s="123"/>
      <c r="D19" s="123"/>
      <c r="E19" s="123"/>
      <c r="F19" s="123"/>
      <c r="G19" s="123"/>
      <c r="H19" s="123"/>
      <c r="I19" s="123"/>
    </row>
    <row r="20" spans="1:9" ht="44.45" customHeight="1">
      <c r="A20" s="126" t="s">
        <v>541</v>
      </c>
      <c r="B20" s="123"/>
      <c r="C20" s="123"/>
      <c r="D20" s="123"/>
      <c r="E20" s="123"/>
      <c r="F20" s="123"/>
      <c r="G20" s="123"/>
      <c r="H20" s="123"/>
      <c r="I20" s="123"/>
    </row>
    <row r="21" spans="1:9" ht="55.15" customHeight="1">
      <c r="A21" s="126" t="s">
        <v>542</v>
      </c>
      <c r="B21" s="123"/>
      <c r="C21" s="123"/>
      <c r="D21" s="123"/>
      <c r="E21" s="123"/>
      <c r="F21" s="123"/>
      <c r="G21" s="123"/>
      <c r="H21" s="123"/>
      <c r="I21" s="123"/>
    </row>
    <row r="22" spans="1:9" ht="78.75" customHeight="1">
      <c r="A22" s="126" t="s">
        <v>543</v>
      </c>
      <c r="B22" s="123"/>
      <c r="C22" s="123"/>
      <c r="D22" s="123"/>
      <c r="E22" s="123"/>
      <c r="F22" s="123"/>
      <c r="G22" s="123"/>
      <c r="H22" s="123"/>
      <c r="I22" s="123"/>
    </row>
    <row r="23" spans="1:9" ht="73.150000000000006" customHeight="1">
      <c r="A23" s="126" t="s">
        <v>544</v>
      </c>
      <c r="B23" s="123"/>
      <c r="C23" s="123"/>
      <c r="D23" s="123"/>
      <c r="E23" s="123"/>
      <c r="F23" s="123"/>
      <c r="G23" s="123"/>
      <c r="H23" s="123"/>
      <c r="I23" s="123"/>
    </row>
    <row r="24" spans="1:9" ht="154.9" customHeight="1">
      <c r="A24" s="126" t="s">
        <v>545</v>
      </c>
      <c r="B24" s="123"/>
      <c r="C24" s="123"/>
      <c r="D24" s="123"/>
      <c r="E24" s="123"/>
      <c r="F24" s="123"/>
      <c r="G24" s="123"/>
      <c r="H24" s="123"/>
      <c r="I24" s="123"/>
    </row>
    <row r="25" spans="1:9" ht="85.9" customHeight="1">
      <c r="A25" s="126" t="s">
        <v>546</v>
      </c>
      <c r="B25" s="123"/>
      <c r="C25" s="123"/>
      <c r="D25" s="123"/>
      <c r="E25" s="123"/>
      <c r="F25" s="123"/>
      <c r="G25" s="123"/>
      <c r="H25" s="123"/>
      <c r="I25" s="123"/>
    </row>
    <row r="26" spans="1:9" ht="86.25" customHeight="1">
      <c r="A26" s="126" t="s">
        <v>547</v>
      </c>
      <c r="B26" s="123"/>
      <c r="C26" s="123"/>
      <c r="D26" s="123"/>
      <c r="E26" s="123"/>
      <c r="F26" s="123"/>
      <c r="G26" s="123"/>
      <c r="H26" s="123"/>
      <c r="I26" s="123"/>
    </row>
    <row r="27" spans="1:9" ht="89.45" customHeight="1">
      <c r="A27" s="126" t="s">
        <v>548</v>
      </c>
      <c r="B27" s="123"/>
      <c r="C27" s="123"/>
      <c r="D27" s="123"/>
      <c r="E27" s="123"/>
      <c r="F27" s="123"/>
      <c r="G27" s="123"/>
      <c r="H27" s="123"/>
      <c r="I27" s="123"/>
    </row>
    <row r="28" spans="1:9" ht="93" customHeight="1">
      <c r="A28" s="126" t="s">
        <v>549</v>
      </c>
      <c r="B28" s="123"/>
      <c r="C28" s="123"/>
      <c r="D28" s="123"/>
      <c r="E28" s="123"/>
      <c r="F28" s="123"/>
      <c r="G28" s="123"/>
      <c r="H28" s="123"/>
      <c r="I28" s="123"/>
    </row>
    <row r="29" spans="1:9" ht="41.45" customHeight="1">
      <c r="A29" s="126" t="s">
        <v>550</v>
      </c>
      <c r="B29" s="123"/>
      <c r="C29" s="123"/>
      <c r="D29" s="123"/>
      <c r="E29" s="123"/>
      <c r="F29" s="123"/>
      <c r="G29" s="123"/>
      <c r="H29" s="123"/>
      <c r="I29" s="123"/>
    </row>
    <row r="30" spans="1:9" ht="145.9" customHeight="1">
      <c r="A30" s="126" t="s">
        <v>551</v>
      </c>
      <c r="B30" s="123"/>
      <c r="C30" s="123"/>
      <c r="D30" s="123"/>
      <c r="E30" s="123"/>
      <c r="F30" s="123"/>
      <c r="G30" s="123"/>
      <c r="H30" s="123"/>
      <c r="I30" s="123"/>
    </row>
    <row r="31" spans="1:9" ht="217.15" customHeight="1">
      <c r="A31" s="126" t="s">
        <v>552</v>
      </c>
      <c r="B31" s="123"/>
      <c r="C31" s="123"/>
      <c r="D31" s="123"/>
      <c r="E31" s="123"/>
      <c r="F31" s="123"/>
      <c r="G31" s="123"/>
      <c r="H31" s="123"/>
      <c r="I31" s="123"/>
    </row>
    <row r="32" spans="1:9" ht="57.6" customHeight="1">
      <c r="A32" s="126" t="s">
        <v>553</v>
      </c>
      <c r="B32" s="123"/>
      <c r="C32" s="123"/>
      <c r="D32" s="123"/>
      <c r="E32" s="123"/>
      <c r="F32" s="123"/>
      <c r="G32" s="123"/>
      <c r="H32" s="123"/>
      <c r="I32" s="123"/>
    </row>
    <row r="33" spans="1:9" ht="30" customHeight="1">
      <c r="A33" s="126" t="s">
        <v>554</v>
      </c>
      <c r="B33" s="123"/>
      <c r="C33" s="123"/>
      <c r="D33" s="123"/>
      <c r="E33" s="123"/>
      <c r="F33" s="123"/>
      <c r="G33" s="123"/>
      <c r="H33" s="123"/>
      <c r="I33" s="123"/>
    </row>
    <row r="34" spans="1:9" ht="51" customHeight="1">
      <c r="A34" s="126" t="s">
        <v>555</v>
      </c>
      <c r="B34" s="123"/>
      <c r="C34" s="123"/>
      <c r="D34" s="123"/>
      <c r="E34" s="123"/>
      <c r="F34" s="123"/>
      <c r="G34" s="123"/>
      <c r="H34" s="123"/>
      <c r="I34" s="123"/>
    </row>
    <row r="35" spans="1:9" ht="53.45" customHeight="1">
      <c r="A35" s="126" t="s">
        <v>556</v>
      </c>
      <c r="B35" s="123"/>
      <c r="C35" s="123"/>
      <c r="D35" s="123"/>
      <c r="E35" s="123"/>
      <c r="F35" s="123"/>
      <c r="G35" s="123"/>
      <c r="H35" s="123"/>
      <c r="I35" s="123"/>
    </row>
    <row r="36" spans="1:9" ht="34.15" customHeight="1">
      <c r="A36" s="126" t="s">
        <v>557</v>
      </c>
      <c r="B36" s="123"/>
      <c r="C36" s="123"/>
      <c r="D36" s="123"/>
      <c r="E36" s="123"/>
      <c r="F36" s="123"/>
      <c r="G36" s="123"/>
      <c r="H36" s="123"/>
      <c r="I36" s="123"/>
    </row>
    <row r="37" spans="1:9" ht="237" customHeight="1">
      <c r="A37" s="126" t="s">
        <v>558</v>
      </c>
      <c r="B37" s="123"/>
      <c r="C37" s="123"/>
      <c r="D37" s="123"/>
      <c r="E37" s="123"/>
      <c r="F37" s="123"/>
      <c r="G37" s="123"/>
      <c r="H37" s="123"/>
      <c r="I37" s="123"/>
    </row>
    <row r="38" spans="1:9" ht="64.150000000000006" customHeight="1">
      <c r="A38" s="126" t="s">
        <v>559</v>
      </c>
      <c r="B38" s="123"/>
      <c r="C38" s="123"/>
      <c r="D38" s="123"/>
      <c r="E38" s="123"/>
      <c r="F38" s="123"/>
      <c r="G38" s="123"/>
      <c r="H38" s="123"/>
      <c r="I38" s="123"/>
    </row>
    <row r="39" spans="1:9" ht="63" customHeight="1">
      <c r="A39" s="126" t="s">
        <v>560</v>
      </c>
      <c r="B39" s="123"/>
      <c r="C39" s="123"/>
      <c r="D39" s="123"/>
      <c r="E39" s="123"/>
      <c r="F39" s="123"/>
      <c r="G39" s="123"/>
      <c r="H39" s="123"/>
      <c r="I39" s="123"/>
    </row>
    <row r="40" spans="1:9" ht="129" customHeight="1">
      <c r="A40" s="126" t="s">
        <v>561</v>
      </c>
      <c r="B40" s="123"/>
      <c r="C40" s="123"/>
      <c r="D40" s="123"/>
      <c r="E40" s="123"/>
      <c r="F40" s="123"/>
      <c r="G40" s="123"/>
      <c r="H40" s="123"/>
      <c r="I40" s="123"/>
    </row>
    <row r="41" spans="1:9" ht="48.6" customHeight="1">
      <c r="A41" s="126" t="s">
        <v>562</v>
      </c>
    </row>
    <row r="42" spans="1:9" ht="67.150000000000006" customHeight="1">
      <c r="A42" s="126" t="s">
        <v>563</v>
      </c>
    </row>
    <row r="43" spans="1:9" ht="49.15" customHeight="1">
      <c r="A43" s="126" t="s">
        <v>564</v>
      </c>
    </row>
    <row r="44" spans="1:9" ht="20.25">
      <c r="A44" s="130"/>
    </row>
    <row r="45" spans="1:9" ht="20.25">
      <c r="A45" s="130"/>
    </row>
    <row r="46" spans="1:9" ht="20.25">
      <c r="A46" s="130"/>
    </row>
    <row r="47" spans="1:9" ht="20.25">
      <c r="A47" s="130"/>
    </row>
    <row r="48" spans="1:9" ht="20.25">
      <c r="A48" s="130"/>
    </row>
    <row r="49" spans="1:1" ht="20.25">
      <c r="A49" s="130"/>
    </row>
    <row r="50" spans="1:1" ht="20.25">
      <c r="A50" s="130"/>
    </row>
    <row r="51" spans="1:1" ht="20.25">
      <c r="A51" s="130"/>
    </row>
    <row r="52" spans="1:1" ht="20.25">
      <c r="A52" s="130"/>
    </row>
    <row r="53" spans="1:1" ht="20.25">
      <c r="A53" s="130"/>
    </row>
    <row r="54" spans="1:1" ht="20.25">
      <c r="A54" s="130"/>
    </row>
    <row r="55" spans="1:1" ht="20.25">
      <c r="A55" s="130"/>
    </row>
    <row r="56" spans="1:1" ht="20.25">
      <c r="A56" s="130"/>
    </row>
    <row r="57" spans="1:1" ht="20.25">
      <c r="A57" s="130"/>
    </row>
    <row r="58" spans="1:1" ht="20.25">
      <c r="A58" s="130"/>
    </row>
    <row r="59" spans="1:1" ht="20.25">
      <c r="A59" s="130"/>
    </row>
    <row r="60" spans="1:1" ht="20.25">
      <c r="A60" s="130"/>
    </row>
    <row r="61" spans="1:1" ht="20.25">
      <c r="A61" s="130"/>
    </row>
    <row r="62" spans="1:1" ht="20.25">
      <c r="A62" s="130"/>
    </row>
    <row r="63" spans="1:1" ht="20.25">
      <c r="A63" s="130"/>
    </row>
    <row r="64" spans="1:1" ht="20.25">
      <c r="A64" s="130"/>
    </row>
    <row r="65" spans="1:1" ht="15">
      <c r="A65" s="125"/>
    </row>
    <row r="66" spans="1:1" ht="15">
      <c r="A66" s="125"/>
    </row>
    <row r="73" spans="1:1" ht="27.6" customHeight="1"/>
    <row r="83" ht="25.15" customHeight="1"/>
    <row r="85" ht="24" customHeight="1"/>
    <row r="86" ht="21" customHeight="1"/>
    <row r="89" ht="23.45" customHeight="1"/>
    <row r="91" ht="23.45" customHeight="1"/>
    <row r="92" ht="21.6" customHeight="1"/>
    <row r="98" ht="22.15" customHeight="1"/>
    <row r="100" ht="20.45" customHeight="1"/>
    <row r="101" ht="20.45" customHeight="1"/>
    <row r="105" ht="25.15" customHeight="1"/>
    <row r="106" ht="25.15" customHeight="1"/>
    <row r="107" ht="14.45" customHeight="1"/>
    <row r="108" ht="25.15" customHeight="1"/>
  </sheetData>
  <pageMargins left="0.7" right="0.7" top="0.75" bottom="0.75" header="0.3" footer="0.3"/>
  <pageSetup paperSize="9" scale="94" orientation="portrait" r:id="rId1"/>
  <rowBreaks count="1" manualBreakCount="1">
    <brk id="33"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jasminak</cp:lastModifiedBy>
  <cp:lastPrinted>2018-04-25T06:49:36Z</cp:lastPrinted>
  <dcterms:created xsi:type="dcterms:W3CDTF">2008-10-17T11:51:54Z</dcterms:created>
  <dcterms:modified xsi:type="dcterms:W3CDTF">2024-04-29T06:15:54Z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